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56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17" i="1"/>
  <c r="H13"/>
  <c r="J13"/>
  <c r="L13"/>
  <c r="N13"/>
  <c r="D25"/>
  <c r="C177"/>
  <c r="C181"/>
  <c r="G181"/>
  <c r="I181"/>
  <c r="K181"/>
  <c r="M181"/>
  <c r="O181"/>
  <c r="E181"/>
  <c r="M180"/>
  <c r="L26" l="1"/>
  <c r="L18" s="1"/>
  <c r="L25"/>
  <c r="J25"/>
  <c r="H26"/>
  <c r="H25"/>
  <c r="C175"/>
  <c r="C174"/>
  <c r="C173"/>
  <c r="C172"/>
  <c r="O171"/>
  <c r="M171"/>
  <c r="K171"/>
  <c r="I171"/>
  <c r="G171"/>
  <c r="E171"/>
  <c r="C170"/>
  <c r="C169"/>
  <c r="C168"/>
  <c r="C167"/>
  <c r="O166"/>
  <c r="M166"/>
  <c r="K166"/>
  <c r="I166"/>
  <c r="G166"/>
  <c r="E166"/>
  <c r="E178"/>
  <c r="G178"/>
  <c r="I178"/>
  <c r="K178"/>
  <c r="M178"/>
  <c r="O178"/>
  <c r="E179"/>
  <c r="G179"/>
  <c r="I179"/>
  <c r="K179"/>
  <c r="M179"/>
  <c r="O179"/>
  <c r="C171" l="1"/>
  <c r="C166"/>
  <c r="C178"/>
  <c r="C179"/>
  <c r="O161"/>
  <c r="E180"/>
  <c r="E177" s="1"/>
  <c r="G180"/>
  <c r="G177" s="1"/>
  <c r="I180"/>
  <c r="H17" s="1"/>
  <c r="K180"/>
  <c r="K177" s="1"/>
  <c r="O180"/>
  <c r="O177" s="1"/>
  <c r="H18"/>
  <c r="C293"/>
  <c r="C292"/>
  <c r="C291"/>
  <c r="C290"/>
  <c r="O289"/>
  <c r="M289"/>
  <c r="K289"/>
  <c r="I289"/>
  <c r="G289"/>
  <c r="M177" l="1"/>
  <c r="L17"/>
  <c r="I177"/>
  <c r="C289"/>
  <c r="C180"/>
  <c r="C149"/>
  <c r="C267" l="1"/>
  <c r="F25" l="1"/>
  <c r="C100" l="1"/>
  <c r="C99"/>
  <c r="C98"/>
  <c r="C97"/>
  <c r="D96"/>
  <c r="N96"/>
  <c r="L96"/>
  <c r="J96"/>
  <c r="H96"/>
  <c r="F96"/>
  <c r="F24"/>
  <c r="F26"/>
  <c r="C165"/>
  <c r="C164"/>
  <c r="C163"/>
  <c r="C162"/>
  <c r="E161"/>
  <c r="M161"/>
  <c r="K161"/>
  <c r="I161"/>
  <c r="G161"/>
  <c r="C96" l="1"/>
  <c r="C161"/>
  <c r="C160"/>
  <c r="C159"/>
  <c r="C158"/>
  <c r="C157"/>
  <c r="O156"/>
  <c r="M156"/>
  <c r="K156"/>
  <c r="I156"/>
  <c r="G156"/>
  <c r="E156"/>
  <c r="C155"/>
  <c r="C154"/>
  <c r="C153"/>
  <c r="C152"/>
  <c r="O151"/>
  <c r="M151"/>
  <c r="K151"/>
  <c r="I151"/>
  <c r="E151"/>
  <c r="G151"/>
  <c r="E112"/>
  <c r="C156" l="1"/>
  <c r="C151"/>
  <c r="E144"/>
  <c r="G144"/>
  <c r="I144"/>
  <c r="K144"/>
  <c r="M144"/>
  <c r="O144"/>
  <c r="C147"/>
  <c r="C148"/>
  <c r="C150"/>
  <c r="C144" l="1"/>
  <c r="J75"/>
  <c r="D91" l="1"/>
  <c r="G284"/>
  <c r="F17" l="1"/>
  <c r="C288"/>
  <c r="C287"/>
  <c r="C286"/>
  <c r="C285"/>
  <c r="O284"/>
  <c r="M284"/>
  <c r="K284"/>
  <c r="I284"/>
  <c r="C35"/>
  <c r="C284" l="1"/>
  <c r="D23"/>
  <c r="D24"/>
  <c r="D26"/>
  <c r="D30"/>
  <c r="D36"/>
  <c r="D42"/>
  <c r="D48"/>
  <c r="D54"/>
  <c r="D59"/>
  <c r="D65"/>
  <c r="D70"/>
  <c r="D75"/>
  <c r="D81"/>
  <c r="D86"/>
  <c r="D101"/>
  <c r="D106"/>
  <c r="E117"/>
  <c r="E122"/>
  <c r="E127"/>
  <c r="E132"/>
  <c r="E137"/>
  <c r="E184"/>
  <c r="E192"/>
  <c r="E197"/>
  <c r="E202"/>
  <c r="E207"/>
  <c r="E212"/>
  <c r="E217"/>
  <c r="E222"/>
  <c r="E227"/>
  <c r="E232"/>
  <c r="E254"/>
  <c r="E259"/>
  <c r="E264"/>
  <c r="E269"/>
  <c r="E274"/>
  <c r="E279"/>
  <c r="D16" l="1"/>
  <c r="D13" s="1"/>
  <c r="D15"/>
  <c r="D21"/>
  <c r="J17"/>
  <c r="O197"/>
  <c r="C200"/>
  <c r="J26"/>
  <c r="J18" s="1"/>
  <c r="C47"/>
  <c r="C215"/>
  <c r="F23" l="1"/>
  <c r="F21" s="1"/>
  <c r="H23"/>
  <c r="H21" s="1"/>
  <c r="J23"/>
  <c r="J21" s="1"/>
  <c r="L23"/>
  <c r="N23"/>
  <c r="N25"/>
  <c r="N17" s="1"/>
  <c r="N26"/>
  <c r="N18" s="1"/>
  <c r="C18" s="1"/>
  <c r="F30"/>
  <c r="H30"/>
  <c r="J30"/>
  <c r="L30"/>
  <c r="N30"/>
  <c r="C34"/>
  <c r="C33"/>
  <c r="C32"/>
  <c r="F36"/>
  <c r="H36"/>
  <c r="J36"/>
  <c r="L36"/>
  <c r="N36"/>
  <c r="C41"/>
  <c r="C40"/>
  <c r="C38"/>
  <c r="F42"/>
  <c r="H42"/>
  <c r="J42"/>
  <c r="L42"/>
  <c r="N42"/>
  <c r="C44"/>
  <c r="C46"/>
  <c r="F48"/>
  <c r="H48"/>
  <c r="J48"/>
  <c r="L48"/>
  <c r="N48"/>
  <c r="C49"/>
  <c r="C50"/>
  <c r="C51"/>
  <c r="C52"/>
  <c r="F54"/>
  <c r="H54"/>
  <c r="J54"/>
  <c r="L54"/>
  <c r="N54"/>
  <c r="C55"/>
  <c r="C56"/>
  <c r="C57"/>
  <c r="C58"/>
  <c r="F59"/>
  <c r="H59"/>
  <c r="J59"/>
  <c r="L59"/>
  <c r="N59"/>
  <c r="C60"/>
  <c r="C61"/>
  <c r="C62"/>
  <c r="C63"/>
  <c r="F65"/>
  <c r="H65"/>
  <c r="J65"/>
  <c r="L65"/>
  <c r="N65"/>
  <c r="C66"/>
  <c r="C67"/>
  <c r="C68"/>
  <c r="C69"/>
  <c r="F70"/>
  <c r="H70"/>
  <c r="J70"/>
  <c r="L70"/>
  <c r="N70"/>
  <c r="C71"/>
  <c r="C72"/>
  <c r="C73"/>
  <c r="C74"/>
  <c r="F75"/>
  <c r="H75"/>
  <c r="L75"/>
  <c r="N75"/>
  <c r="C79"/>
  <c r="C77"/>
  <c r="C78"/>
  <c r="C76"/>
  <c r="F81"/>
  <c r="H81"/>
  <c r="J81"/>
  <c r="L81"/>
  <c r="N81"/>
  <c r="C82"/>
  <c r="C83"/>
  <c r="C84"/>
  <c r="C85"/>
  <c r="F86"/>
  <c r="H86"/>
  <c r="J86"/>
  <c r="L86"/>
  <c r="N86"/>
  <c r="C87"/>
  <c r="C88"/>
  <c r="C89"/>
  <c r="C90"/>
  <c r="F91"/>
  <c r="H91"/>
  <c r="J91"/>
  <c r="L91"/>
  <c r="N91"/>
  <c r="C92"/>
  <c r="C93"/>
  <c r="C94"/>
  <c r="C95"/>
  <c r="F101"/>
  <c r="H101"/>
  <c r="J101"/>
  <c r="L101"/>
  <c r="N101"/>
  <c r="C102"/>
  <c r="C103"/>
  <c r="C104"/>
  <c r="C105"/>
  <c r="F106"/>
  <c r="H106"/>
  <c r="J106"/>
  <c r="L106"/>
  <c r="N106"/>
  <c r="C107"/>
  <c r="C108"/>
  <c r="C109"/>
  <c r="C110"/>
  <c r="G112"/>
  <c r="I112"/>
  <c r="K112"/>
  <c r="M112"/>
  <c r="O112"/>
  <c r="C113"/>
  <c r="C114"/>
  <c r="C115"/>
  <c r="C116"/>
  <c r="G117"/>
  <c r="I117"/>
  <c r="K117"/>
  <c r="M117"/>
  <c r="O117"/>
  <c r="C118"/>
  <c r="C119"/>
  <c r="C120"/>
  <c r="C121"/>
  <c r="G122"/>
  <c r="I122"/>
  <c r="K122"/>
  <c r="M122"/>
  <c r="O122"/>
  <c r="C123"/>
  <c r="C124"/>
  <c r="C125"/>
  <c r="C126"/>
  <c r="G127"/>
  <c r="I127"/>
  <c r="K127"/>
  <c r="M127"/>
  <c r="O127"/>
  <c r="C128"/>
  <c r="C129"/>
  <c r="C130"/>
  <c r="C131"/>
  <c r="C133"/>
  <c r="C134"/>
  <c r="C135"/>
  <c r="C136"/>
  <c r="G132"/>
  <c r="I132"/>
  <c r="K132"/>
  <c r="M132"/>
  <c r="O132"/>
  <c r="G137"/>
  <c r="I137"/>
  <c r="K137"/>
  <c r="M137"/>
  <c r="O137"/>
  <c r="C138"/>
  <c r="C139"/>
  <c r="C140"/>
  <c r="C141"/>
  <c r="G264"/>
  <c r="I264"/>
  <c r="K264"/>
  <c r="M264"/>
  <c r="O264"/>
  <c r="F16"/>
  <c r="F13" s="1"/>
  <c r="C13" s="1"/>
  <c r="H16"/>
  <c r="J16"/>
  <c r="L16"/>
  <c r="N16"/>
  <c r="C185"/>
  <c r="C186"/>
  <c r="C187"/>
  <c r="C188"/>
  <c r="G184"/>
  <c r="I184"/>
  <c r="K184"/>
  <c r="M184"/>
  <c r="O184"/>
  <c r="C189"/>
  <c r="C190"/>
  <c r="C191"/>
  <c r="G192"/>
  <c r="I192"/>
  <c r="K192"/>
  <c r="M192"/>
  <c r="O192"/>
  <c r="C193"/>
  <c r="C194"/>
  <c r="C195"/>
  <c r="C196"/>
  <c r="G197"/>
  <c r="I197"/>
  <c r="K197"/>
  <c r="M197"/>
  <c r="G202"/>
  <c r="I202"/>
  <c r="K202"/>
  <c r="M202"/>
  <c r="O202"/>
  <c r="G207"/>
  <c r="I207"/>
  <c r="K207"/>
  <c r="M207"/>
  <c r="O207"/>
  <c r="G212"/>
  <c r="I212"/>
  <c r="K212"/>
  <c r="M212"/>
  <c r="O212"/>
  <c r="G217"/>
  <c r="I217"/>
  <c r="K217"/>
  <c r="M217"/>
  <c r="O217"/>
  <c r="C218"/>
  <c r="C219"/>
  <c r="C220"/>
  <c r="C221"/>
  <c r="G222"/>
  <c r="I222"/>
  <c r="K222"/>
  <c r="M222"/>
  <c r="O222"/>
  <c r="C223"/>
  <c r="C224"/>
  <c r="C225"/>
  <c r="C226"/>
  <c r="G232"/>
  <c r="I232"/>
  <c r="K232"/>
  <c r="M232"/>
  <c r="O232"/>
  <c r="I227"/>
  <c r="G227"/>
  <c r="O227"/>
  <c r="M227"/>
  <c r="K227"/>
  <c r="C228"/>
  <c r="C229"/>
  <c r="C230"/>
  <c r="C231"/>
  <c r="C238"/>
  <c r="C237"/>
  <c r="C236"/>
  <c r="C235"/>
  <c r="C240"/>
  <c r="C241"/>
  <c r="C242"/>
  <c r="C243"/>
  <c r="C239"/>
  <c r="C245"/>
  <c r="C246"/>
  <c r="C247"/>
  <c r="C248"/>
  <c r="C244"/>
  <c r="C253"/>
  <c r="C251"/>
  <c r="C252"/>
  <c r="C250"/>
  <c r="C249"/>
  <c r="C258"/>
  <c r="C257"/>
  <c r="C256"/>
  <c r="C255"/>
  <c r="O254"/>
  <c r="M254"/>
  <c r="K254"/>
  <c r="I254"/>
  <c r="G254"/>
  <c r="C262"/>
  <c r="C261"/>
  <c r="C260"/>
  <c r="O259"/>
  <c r="M259"/>
  <c r="K259"/>
  <c r="I259"/>
  <c r="G259"/>
  <c r="C265"/>
  <c r="C266"/>
  <c r="C268"/>
  <c r="O269"/>
  <c r="M269"/>
  <c r="K269"/>
  <c r="I269"/>
  <c r="G269"/>
  <c r="C270"/>
  <c r="C271"/>
  <c r="C272"/>
  <c r="C273"/>
  <c r="C277"/>
  <c r="C275"/>
  <c r="C276"/>
  <c r="C278"/>
  <c r="C280"/>
  <c r="C281"/>
  <c r="C282"/>
  <c r="C283"/>
  <c r="O274"/>
  <c r="M274"/>
  <c r="K274"/>
  <c r="I274"/>
  <c r="G274"/>
  <c r="O279"/>
  <c r="M279"/>
  <c r="K279"/>
  <c r="I279"/>
  <c r="G279"/>
  <c r="C16" l="1"/>
  <c r="C30"/>
  <c r="C17"/>
  <c r="C25"/>
  <c r="C70"/>
  <c r="C122"/>
  <c r="L15"/>
  <c r="C184"/>
  <c r="N21"/>
  <c r="F15"/>
  <c r="H15"/>
  <c r="C117"/>
  <c r="C91"/>
  <c r="C24"/>
  <c r="N15"/>
  <c r="C127"/>
  <c r="C81"/>
  <c r="C42"/>
  <c r="C36"/>
  <c r="C106"/>
  <c r="C65"/>
  <c r="C54"/>
  <c r="J15"/>
  <c r="C132"/>
  <c r="C101"/>
  <c r="C86"/>
  <c r="C59"/>
  <c r="C26"/>
  <c r="C23"/>
  <c r="C75"/>
  <c r="L21"/>
  <c r="C48"/>
  <c r="C112"/>
  <c r="C137"/>
  <c r="C202"/>
  <c r="C269"/>
  <c r="C264"/>
  <c r="C212"/>
  <c r="C207"/>
  <c r="C274"/>
  <c r="C254"/>
  <c r="C192"/>
  <c r="C197"/>
  <c r="C259"/>
  <c r="C227"/>
  <c r="C232"/>
  <c r="C217"/>
  <c r="C222"/>
  <c r="C279"/>
  <c r="C21" l="1"/>
</calcChain>
</file>

<file path=xl/sharedStrings.xml><?xml version="1.0" encoding="utf-8"?>
<sst xmlns="http://schemas.openxmlformats.org/spreadsheetml/2006/main" count="463" uniqueCount="111">
  <si>
    <t>РАЗДЕЛ III. ПЛАН МЕРОПРИЯТИЙ</t>
  </si>
  <si>
    <t>ПО ВЫПОЛНЕНИЮ МУНИЦИПАЛЬНОЙ ПРОГРАММЫ</t>
  </si>
  <si>
    <t xml:space="preserve">«РАЗВИТИЕ ЖКХ И ПОВЫШЕНИЕ ЭНЕРГЕТИЧЕСКОЙ ЭФФЕКТИВНОСТИ </t>
  </si>
  <si>
    <t>В ГОРОДСКОМ ОКРУГЕ ВЕРХНИЙ ТАГИЛ НА 2019 – 2024г.г.»</t>
  </si>
  <si>
    <t>N</t>
  </si>
  <si>
    <t>Строки</t>
  </si>
  <si>
    <t>Наименование мероприятия/</t>
  </si>
  <si>
    <t>Источники расходов на финансирование</t>
  </si>
  <si>
    <t>Объем расходов на выполнение мероприятия за счет</t>
  </si>
  <si>
    <t>всех источников ресурсного обеспечения, тыс. рублей</t>
  </si>
  <si>
    <t>Номер строки</t>
  </si>
  <si>
    <t>целевых   показателей, на достижение</t>
  </si>
  <si>
    <t>которых   направлены</t>
  </si>
  <si>
    <t>мероприятия</t>
  </si>
  <si>
    <t>Всего</t>
  </si>
  <si>
    <t>год</t>
  </si>
  <si>
    <t xml:space="preserve">ВСЕГО ПО МУНИЦИПАЛЬНОЙ </t>
  </si>
  <si>
    <t xml:space="preserve">ПРОГРАММЕ, В ТОМ ЧИСЛЕ   </t>
  </si>
  <si>
    <t xml:space="preserve">      x   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</si>
  <si>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</si>
  <si>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</si>
  <si>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</si>
  <si>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>ПОДПРОГРАММА 1«Комплексное развитие систем коммунальной инфраструктуры городского округа Верхний Тагил»</t>
  </si>
  <si>
    <t xml:space="preserve">     </t>
  </si>
  <si>
    <t xml:space="preserve"> x      </t>
  </si>
  <si>
    <t xml:space="preserve">                1. Капитальные вложения                                     </t>
  </si>
  <si>
    <t>х</t>
  </si>
  <si>
    <t xml:space="preserve">Внебюджетные источники   </t>
  </si>
  <si>
    <t>Мероприятие 2 Проектирование и строительство блочной газовой котельной в городе Верхний Тагил взамен центрального теплоснабжения от ВТГРЭС</t>
  </si>
  <si>
    <t>4,8,9</t>
  </si>
  <si>
    <t>Мероприятие 3 Модернизация трубопроводов теплосетей в квартале №8 с восстановлением пешеходных дорожек.</t>
  </si>
  <si>
    <t>Мероприятие 4 Актуализация схемы теплоснабжения поселка Половинный</t>
  </si>
  <si>
    <t>1.2. Иные капитальные вложения</t>
  </si>
  <si>
    <t>Мероприятие 5 Разработка проекта перевода системы централизованного теплоснабжения г. Верхний Тагил на «закрытую»</t>
  </si>
  <si>
    <t>Мероприятие 6 Оснащение артезианской скважины п. Половинный питьевого водоснабжения системой ультрафиолетовой очистки воды</t>
  </si>
  <si>
    <t>2. Научно-исследовательские и опытно-конструкторские работы</t>
  </si>
  <si>
    <t>Мероприятие 7 Модернизация наружных сетей водоснабжения п. Половинный</t>
  </si>
  <si>
    <t>федеральный бюджет</t>
  </si>
  <si>
    <t>областной бюджет</t>
  </si>
  <si>
    <t xml:space="preserve">Мероприятие 8 Проект реконструкции сетей водоснабжения города Верхний Тагил 18,6 км (бесхозяйные сети)  </t>
  </si>
  <si>
    <t>Мероприятие 9 Реконструкция сетей водоснабжения города Верхний Тагил 18,6 км</t>
  </si>
  <si>
    <t>Мероприятие 11 Модернизация наружных сетей г. Верхний Тагил и п. Половинный</t>
  </si>
  <si>
    <t>3. Прочие нужды</t>
  </si>
  <si>
    <t>Внебюджетные источники</t>
  </si>
  <si>
    <t>-приобретение газовой горелки</t>
  </si>
  <si>
    <t>-сервисное обслуживание</t>
  </si>
  <si>
    <t>-стоимость поставки газа</t>
  </si>
  <si>
    <t>-разработка проекта на установку газовой горелки</t>
  </si>
  <si>
    <t>Федеральный бюджет</t>
  </si>
  <si>
    <t>Областной бюджет</t>
  </si>
  <si>
    <t>Местный бюджет</t>
  </si>
  <si>
    <t>ПОДПРОГРАММА 2 «Об энергосбережении и повышении энергетической эффективности на территории городского округа Верхний Тагил»</t>
  </si>
  <si>
    <t xml:space="preserve">2. Научно-исследовательские и опытно-конструкторские работы                   </t>
  </si>
  <si>
    <t>Мероприятие 5 Обслуживание приборов учета</t>
  </si>
  <si>
    <r>
      <t>Мероприятие 8</t>
    </r>
    <r>
      <rPr>
        <sz val="9"/>
        <color rgb="FF000000"/>
        <rFont val="Courier New"/>
        <family val="3"/>
        <charset val="204"/>
      </rPr>
      <t xml:space="preserve"> </t>
    </r>
    <r>
      <rPr>
        <b/>
        <sz val="9"/>
        <color rgb="FF000000"/>
        <rFont val="Courier New"/>
        <family val="3"/>
        <charset val="204"/>
      </rPr>
      <t xml:space="preserve">Ремонт теплоизоляции теплотрасс г. Верхний Тагил и п. Половинный, всего, из них:                  </t>
    </r>
  </si>
  <si>
    <t>Х</t>
  </si>
  <si>
    <t xml:space="preserve">Мероприятие 9 Гидравлическая регулировка сетей теплоснабжения микрорайона Северный (По согласованию с энергоснабжающей организацией), всего, из них:                  </t>
  </si>
  <si>
    <t xml:space="preserve">Мероприятие 10 Замена трубопроводов отопления в зданиях, всего, из них:                  </t>
  </si>
  <si>
    <t xml:space="preserve">Мероприятие 11 Полная замена ламп накаливания на энергосберегающие в бюджетных организациях и учреждениях, всего, из них:                  </t>
  </si>
  <si>
    <t xml:space="preserve">Мероприятие 12 Герметизация стыков панелей крупнопанельных зданий, всего, из них:                  </t>
  </si>
  <si>
    <t xml:space="preserve">Мероприятие 13 Замена, теплоизоляция трубопроводов  </t>
  </si>
  <si>
    <t xml:space="preserve">центрального отопления       </t>
  </si>
  <si>
    <t xml:space="preserve">(чердачного розлива и подвальной разводки), всего, из них:                  </t>
  </si>
  <si>
    <t xml:space="preserve">Мероприятие 14 Установка общедомовых 2-тарифных приборов учета электроэнергии, всего, из них:                  </t>
  </si>
  <si>
    <t>1,11,12</t>
  </si>
  <si>
    <t xml:space="preserve">Мероприятие 15 Установка звуко- или фотоконтролируемых светильников на межэтажных площадках, всего, из них:                  </t>
  </si>
  <si>
    <t xml:space="preserve">Мероприятие 16 Установка счетчиков холодной (20 шт) и горячей (20 шт.) воды в организациях малого и среднего бизнеса, всего, из них:                  </t>
  </si>
  <si>
    <t>Мероприятие 17 Замена приборов учета тепла в бюджетных учреждениях, всего, из них:</t>
  </si>
  <si>
    <t>Мероприятие 18 Модернизация сетей наружного освещения с 13 трансформаторных подстанций г. Верхний Тагил, всего, из них:</t>
  </si>
  <si>
    <t>Мероприятие 19 Услуги по метрологической поверке средств измерения в здании Администрации, всего, из них:</t>
  </si>
  <si>
    <t>6,7,8</t>
  </si>
  <si>
    <t xml:space="preserve">Мероприятие 21 Установка общедомовых приборов учета энергоресурсов, всего, из них:                  </t>
  </si>
  <si>
    <t>1,2,3,4,6,7,8,10-19</t>
  </si>
  <si>
    <t>1,6,10,12</t>
  </si>
  <si>
    <t>внебюджетные источники</t>
  </si>
  <si>
    <t>Мероприятие 1 Разработка топливно-энергетического баланса ГО Верхний Тагил, всего из них</t>
  </si>
  <si>
    <t>Мероприятие 2 Обучение специалистов администрации и учреждений на курсах по энергосбережению, участие в семинарах, ведение программы ГИС «Энергоэффективность», всего из них</t>
  </si>
  <si>
    <t>Мероприятие 3 Разработка мероприятий по работе с населением в части установки индивидуальных систем учета энергоресурсов, всего из них</t>
  </si>
  <si>
    <t xml:space="preserve">Мероприятие 20 Установка приборов учета холодной и горячей воды на объектах бюджетной сферы, всего из них,    </t>
  </si>
  <si>
    <t xml:space="preserve">Мероприятие 22 Замена приборов учета электроэнергии,всего них </t>
  </si>
  <si>
    <t>Мероприятие 7 Замена изношенной арматуры на тепловых узлах зданий, всего из них</t>
  </si>
  <si>
    <t>Мероприятие 4 Рабочей группе ГО Верхний Тагил по энергосбережению систематически рассматривать ход выполнения мероприятий по энергосбережению и фактическое потребление энергоресурсов, всего  из них</t>
  </si>
  <si>
    <t>ВСЕГО ПО ПОДПРОГРАММЕ 2, в том числе</t>
  </si>
  <si>
    <t>Мероприятие 10 Актуализация схемы водоснабжения и водоотведения городского округа Верхний Тагил</t>
  </si>
  <si>
    <t xml:space="preserve">внебюджетные источники </t>
  </si>
  <si>
    <t>ВСЕГО ПО ПОДПРОГРАММЕ 1, в том числе</t>
  </si>
  <si>
    <t xml:space="preserve">Мероприятие 23 Установка в ИТП административных зданий системы автоматического регулирования потребления тепловой энергии (САРТ) </t>
  </si>
  <si>
    <t>Мероприятие 1 Строительство сетей газораспределения, разработка проекта системы газоснабжения по ул. 1 Мая-Карла,Советская,Октябрьская, Маркса Маркса,Нахимова,Ленина,Фрунзе города Верхний Тагил</t>
  </si>
  <si>
    <t>Мероприятие 12 проектирование полигона ТКО в г. Верхний Тагил</t>
  </si>
  <si>
    <t>местный бюджет</t>
  </si>
  <si>
    <t>Мероприятие 13Разработка технического задания  и определения сметной стоимости выполнения проектно-изыскательных работ для объекта:"Полигон ТБО ГО Верхний Тагил"</t>
  </si>
  <si>
    <t>Мероприятие 6 Проведение энергоэффективных мероприятий, направленных на энергосбережение и повышение энергетической эффективности ,использования энергетических ресурсов на объектах муниципальной собственности</t>
  </si>
  <si>
    <t>Мероприятие 24 Реконструкция уличного освещения</t>
  </si>
  <si>
    <t>Мероприятие 14 Актуализация схемы санитарной очистки городского округа Верхний Тагил</t>
  </si>
  <si>
    <t xml:space="preserve">Мероприятие 15 Разработка проекта системы газоснабжения района Забродок                  </t>
  </si>
  <si>
    <t>Мероприятие 16 Строительство газораспределительной сети «Разводящий газопровод мкр.Северный» всего,из них:</t>
  </si>
  <si>
    <t xml:space="preserve">Мероприятие 17 Газификация жилого фонда города Верхний Тагил по ул. Пролетарская                  </t>
  </si>
  <si>
    <t xml:space="preserve">Мероприятие 18 Модернизация наружных сетей водоотведения, всего, из них:                  </t>
  </si>
  <si>
    <t xml:space="preserve">Мероприятие 19 Модернизация электрических систем в г. Верхний Тагил, п. Половинный, п. Белоречка, всего, из них:                  </t>
  </si>
  <si>
    <t>Мероприятие 20 Строительство вводного колодца холодного водоснабжения, монтаж запорной арматуры на сетях жилфонда</t>
  </si>
  <si>
    <t>Мероприятие 21 Приобретение жилых помещений, пригодных для постоянного проживания (покупка жилья на вторичном рынке)</t>
  </si>
  <si>
    <t>Мероприятие 22 Функционирование вечного огня на мемориале Воинской славы в том числе</t>
  </si>
  <si>
    <t>Мероприятие 23.Работы по уборке и вывозу строительного мусора по ул.Островского д.56</t>
  </si>
  <si>
    <t>Мероприятие 24.Работы по монтажу контейнерных площадок в городском округе Верхний Тагил</t>
  </si>
  <si>
    <t>Мероприятие 25.Работы по проектированию газораспределительных сетей для обеспечения сетевым природным газом жилых домов.</t>
  </si>
  <si>
    <t>Мероприятие 26.Направленные на капитальный ремонт сетей городского округа Верхний Тагил</t>
  </si>
  <si>
    <t>Мероприятие 27 техническое обслуживание теплового счетчика,счетчика холодной воды и горячей  воды</t>
  </si>
  <si>
    <t>местный бюджет**</t>
  </si>
  <si>
    <t xml:space="preserve">областной бюджет   *      </t>
  </si>
  <si>
    <t>* средства в сумме 4 056,24 тыс.рублей не освоенные в 2019 году в связи с потребностью были возвращены в местный бюджет в  2020году</t>
  </si>
  <si>
    <t>**средств в сумме 1426,855 тыс.рублей не освоенные в 2020 году,  предусмотрены в бюджете 2021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</si>
</sst>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1">
    <font>
      <sz val="11"/>
      <color theme="1"/>
      <name val="Calibri"/>
      <family val="2"/>
      <scheme val="minor"/>
    </font>
    <font>
      <b/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Courier New"/>
      <family val="3"/>
      <charset val="204"/>
    </font>
    <font>
      <sz val="9"/>
      <color theme="1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0"/>
      <color theme="1"/>
      <name val="Courier New"/>
      <family val="3"/>
      <charset val="204"/>
    </font>
    <font>
      <b/>
      <sz val="9"/>
      <color theme="1"/>
      <name val="Courier New"/>
      <family val="3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Courier New"/>
      <family val="3"/>
      <charset val="204"/>
    </font>
    <font>
      <b/>
      <sz val="10"/>
      <color rgb="FF000000"/>
      <name val="Courier New"/>
      <family val="3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Courier New"/>
      <family val="3"/>
      <charset val="204"/>
    </font>
    <font>
      <sz val="10"/>
      <color rgb="FF000000"/>
      <name val="Courier New"/>
      <family val="3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Courier New"/>
      <family val="3"/>
      <charset val="204"/>
    </font>
    <font>
      <b/>
      <sz val="10"/>
      <name val="Courier New"/>
      <family val="3"/>
      <charset val="204"/>
    </font>
    <font>
      <sz val="10"/>
      <name val="Courier New"/>
      <family val="3"/>
      <charset val="204"/>
    </font>
    <font>
      <sz val="9"/>
      <name val="Courier New"/>
      <family val="3"/>
      <charset val="204"/>
    </font>
    <font>
      <b/>
      <sz val="9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6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5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right" vertical="center" wrapText="1"/>
    </xf>
    <xf numFmtId="0" fontId="14" fillId="0" borderId="8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20" xfId="0" applyBorder="1"/>
    <xf numFmtId="0" fontId="8" fillId="0" borderId="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1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18" fillId="0" borderId="8" xfId="0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 wrapText="1"/>
    </xf>
    <xf numFmtId="0" fontId="20" fillId="0" borderId="7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 wrapText="1"/>
    </xf>
    <xf numFmtId="164" fontId="18" fillId="0" borderId="10" xfId="0" applyNumberFormat="1" applyFont="1" applyBorder="1" applyAlignment="1">
      <alignment vertical="center" wrapText="1"/>
    </xf>
    <xf numFmtId="0" fontId="0" fillId="0" borderId="6" xfId="0" applyBorder="1" applyAlignment="1"/>
    <xf numFmtId="164" fontId="18" fillId="0" borderId="6" xfId="0" applyNumberFormat="1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0" fillId="0" borderId="11" xfId="0" applyBorder="1" applyAlignment="1"/>
    <xf numFmtId="0" fontId="0" fillId="0" borderId="7" xfId="0" applyBorder="1" applyAlignment="1"/>
    <xf numFmtId="164" fontId="18" fillId="0" borderId="11" xfId="0" applyNumberFormat="1" applyFont="1" applyBorder="1" applyAlignment="1">
      <alignment vertical="center" wrapText="1"/>
    </xf>
    <xf numFmtId="164" fontId="18" fillId="0" borderId="7" xfId="0" applyNumberFormat="1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0" fillId="0" borderId="12" xfId="0" applyBorder="1" applyAlignment="1"/>
    <xf numFmtId="0" fontId="0" fillId="0" borderId="8" xfId="0" applyBorder="1" applyAlignment="1"/>
    <xf numFmtId="164" fontId="18" fillId="0" borderId="12" xfId="0" applyNumberFormat="1" applyFont="1" applyBorder="1" applyAlignment="1">
      <alignment vertical="center" wrapText="1"/>
    </xf>
    <xf numFmtId="164" fontId="18" fillId="0" borderId="8" xfId="0" applyNumberFormat="1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0" fillId="0" borderId="0" xfId="0" applyBorder="1" applyAlignment="1"/>
    <xf numFmtId="0" fontId="6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13" fillId="0" borderId="9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7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 wrapText="1"/>
    </xf>
    <xf numFmtId="0" fontId="0" fillId="0" borderId="30" xfId="0" applyBorder="1"/>
    <xf numFmtId="16" fontId="5" fillId="0" borderId="13" xfId="0" applyNumberFormat="1" applyFont="1" applyBorder="1" applyAlignment="1">
      <alignment vertical="center" wrapText="1"/>
    </xf>
    <xf numFmtId="16" fontId="5" fillId="0" borderId="5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0" fillId="0" borderId="5" xfId="0" applyBorder="1"/>
    <xf numFmtId="0" fontId="11" fillId="0" borderId="1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64" fontId="17" fillId="0" borderId="13" xfId="0" applyNumberFormat="1" applyFont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center" vertical="center" wrapText="1"/>
    </xf>
    <xf numFmtId="165" fontId="17" fillId="0" borderId="13" xfId="0" applyNumberFormat="1" applyFont="1" applyBorder="1" applyAlignment="1">
      <alignment horizontal="center" vertical="center" wrapText="1"/>
    </xf>
    <xf numFmtId="165" fontId="17" fillId="0" borderId="5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164" fontId="18" fillId="0" borderId="13" xfId="0" applyNumberFormat="1" applyFont="1" applyBorder="1" applyAlignment="1">
      <alignment horizontal="center" vertical="center" wrapText="1"/>
    </xf>
    <xf numFmtId="164" fontId="18" fillId="0" borderId="5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1" fillId="0" borderId="13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14" fontId="14" fillId="0" borderId="13" xfId="0" applyNumberFormat="1" applyFont="1" applyBorder="1" applyAlignment="1">
      <alignment horizontal="right" vertical="center" wrapText="1"/>
    </xf>
    <xf numFmtId="14" fontId="14" fillId="0" borderId="5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0" fontId="20" fillId="0" borderId="13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164" fontId="17" fillId="0" borderId="10" xfId="0" applyNumberFormat="1" applyFont="1" applyBorder="1" applyAlignment="1">
      <alignment horizontal="center" vertical="center" wrapText="1"/>
    </xf>
    <xf numFmtId="164" fontId="17" fillId="0" borderId="6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18" fillId="0" borderId="11" xfId="0" applyNumberFormat="1" applyFont="1" applyBorder="1" applyAlignment="1">
      <alignment horizontal="center" vertical="center" wrapText="1"/>
    </xf>
    <xf numFmtId="164" fontId="18" fillId="0" borderId="7" xfId="0" applyNumberFormat="1" applyFont="1" applyBorder="1" applyAlignment="1">
      <alignment horizontal="center" vertical="center" wrapText="1"/>
    </xf>
    <xf numFmtId="165" fontId="18" fillId="0" borderId="11" xfId="0" applyNumberFormat="1" applyFont="1" applyBorder="1" applyAlignment="1">
      <alignment horizontal="center" vertical="center" wrapText="1"/>
    </xf>
    <xf numFmtId="165" fontId="18" fillId="0" borderId="7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14" fillId="0" borderId="13" xfId="0" applyFont="1" applyBorder="1" applyAlignment="1">
      <alignment horizontal="right" vertical="center" wrapText="1"/>
    </xf>
    <xf numFmtId="0" fontId="14" fillId="0" borderId="5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right" vertical="center" wrapText="1"/>
    </xf>
    <xf numFmtId="0" fontId="11" fillId="0" borderId="8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0" fillId="0" borderId="12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17" fillId="0" borderId="6" xfId="0" applyNumberFormat="1" applyFont="1" applyBorder="1" applyAlignment="1">
      <alignment horizontal="center" vertical="center" wrapText="1"/>
    </xf>
    <xf numFmtId="2" fontId="17" fillId="0" borderId="12" xfId="0" applyNumberFormat="1" applyFont="1" applyBorder="1" applyAlignment="1">
      <alignment horizontal="center" vertical="center" wrapText="1"/>
    </xf>
    <xf numFmtId="2" fontId="17" fillId="0" borderId="8" xfId="0" applyNumberFormat="1" applyFont="1" applyBorder="1" applyAlignment="1">
      <alignment horizontal="center" vertical="center" wrapText="1"/>
    </xf>
    <xf numFmtId="165" fontId="18" fillId="0" borderId="8" xfId="0" applyNumberFormat="1" applyFont="1" applyBorder="1" applyAlignment="1">
      <alignment horizontal="center" vertical="center" wrapText="1"/>
    </xf>
    <xf numFmtId="165" fontId="18" fillId="0" borderId="13" xfId="0" applyNumberFormat="1" applyFont="1" applyBorder="1" applyAlignment="1">
      <alignment horizontal="center" vertical="center" wrapText="1"/>
    </xf>
    <xf numFmtId="165" fontId="18" fillId="0" borderId="5" xfId="0" applyNumberFormat="1" applyFont="1" applyBorder="1" applyAlignment="1">
      <alignment horizontal="center" vertical="center" wrapText="1"/>
    </xf>
    <xf numFmtId="2" fontId="17" fillId="0" borderId="13" xfId="0" applyNumberFormat="1" applyFont="1" applyBorder="1" applyAlignment="1">
      <alignment horizontal="center" vertical="center" wrapText="1"/>
    </xf>
    <xf numFmtId="2" fontId="17" fillId="0" borderId="5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38" xfId="0" applyBorder="1"/>
    <xf numFmtId="0" fontId="13" fillId="0" borderId="29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3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5"/>
  <sheetViews>
    <sheetView tabSelected="1" topLeftCell="A277" workbookViewId="0">
      <selection activeCell="A294" sqref="A294:Q294"/>
    </sheetView>
  </sheetViews>
  <sheetFormatPr defaultRowHeight="15"/>
  <cols>
    <col min="1" max="1" width="6.42578125" customWidth="1"/>
    <col min="2" max="2" width="23" customWidth="1"/>
    <col min="3" max="3" width="12.140625" customWidth="1"/>
    <col min="4" max="4" width="4" customWidth="1"/>
    <col min="5" max="5" width="8.28515625" customWidth="1"/>
    <col min="6" max="6" width="4.7109375" customWidth="1"/>
    <col min="7" max="7" width="8.140625" customWidth="1"/>
    <col min="9" max="9" width="2.85546875" customWidth="1"/>
    <col min="11" max="11" width="4.42578125" customWidth="1"/>
    <col min="13" max="13" width="4.28515625" customWidth="1"/>
    <col min="14" max="14" width="7.7109375" customWidth="1"/>
    <col min="15" max="15" width="3.42578125" customWidth="1"/>
    <col min="16" max="16" width="7.28515625" customWidth="1"/>
    <col min="17" max="17" width="5.28515625" customWidth="1"/>
  </cols>
  <sheetData>
    <row r="1" spans="1:17" ht="16.89999999999999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</row>
    <row r="2" spans="1:17" ht="16.899999999999999" customHeight="1">
      <c r="A2" s="153" t="s">
        <v>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</row>
    <row r="3" spans="1:17" ht="16.899999999999999" customHeight="1">
      <c r="A3" s="153" t="s">
        <v>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</row>
    <row r="4" spans="1:17" ht="16.899999999999999" customHeight="1">
      <c r="A4" s="153" t="s">
        <v>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</row>
    <row r="5" spans="1:17" ht="16.5" thickBot="1">
      <c r="A5" s="1"/>
    </row>
    <row r="6" spans="1:17" ht="22.5" customHeight="1">
      <c r="A6" s="26" t="s">
        <v>4</v>
      </c>
      <c r="B6" s="27" t="s">
        <v>6</v>
      </c>
      <c r="C6" s="275" t="s">
        <v>8</v>
      </c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7"/>
      <c r="P6" s="285" t="s">
        <v>10</v>
      </c>
      <c r="Q6" s="286"/>
    </row>
    <row r="7" spans="1:17" ht="22.5" customHeight="1">
      <c r="A7" s="28" t="s">
        <v>5</v>
      </c>
      <c r="B7" s="28" t="s">
        <v>7</v>
      </c>
      <c r="C7" s="278" t="s">
        <v>9</v>
      </c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80"/>
      <c r="P7" s="278" t="s">
        <v>11</v>
      </c>
      <c r="Q7" s="280"/>
    </row>
    <row r="8" spans="1:17" ht="21.6" customHeight="1">
      <c r="A8" s="2"/>
      <c r="B8" s="4"/>
      <c r="C8" s="281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3"/>
      <c r="P8" s="278" t="s">
        <v>12</v>
      </c>
      <c r="Q8" s="280"/>
    </row>
    <row r="9" spans="1:17" ht="15.75" thickBot="1">
      <c r="A9" s="2"/>
      <c r="B9" s="4"/>
      <c r="C9" s="247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48"/>
      <c r="P9" s="278" t="s">
        <v>13</v>
      </c>
      <c r="Q9" s="280"/>
    </row>
    <row r="10" spans="1:17">
      <c r="A10" s="2"/>
      <c r="B10" s="4"/>
      <c r="C10" s="265" t="s">
        <v>14</v>
      </c>
      <c r="D10" s="267">
        <v>2019</v>
      </c>
      <c r="E10" s="268"/>
      <c r="F10" s="267">
        <v>2020</v>
      </c>
      <c r="G10" s="268"/>
      <c r="H10" s="267">
        <v>2021</v>
      </c>
      <c r="I10" s="268"/>
      <c r="J10" s="267">
        <v>2022</v>
      </c>
      <c r="K10" s="268"/>
      <c r="L10" s="267">
        <v>2023</v>
      </c>
      <c r="M10" s="268"/>
      <c r="N10" s="267">
        <v>2024</v>
      </c>
      <c r="O10" s="268"/>
      <c r="P10" s="278"/>
      <c r="Q10" s="280"/>
    </row>
    <row r="11" spans="1:17" ht="15.75" thickBot="1">
      <c r="A11" s="3"/>
      <c r="B11" s="5"/>
      <c r="C11" s="266"/>
      <c r="D11" s="263" t="s">
        <v>15</v>
      </c>
      <c r="E11" s="264"/>
      <c r="F11" s="263" t="s">
        <v>15</v>
      </c>
      <c r="G11" s="264"/>
      <c r="H11" s="263" t="s">
        <v>15</v>
      </c>
      <c r="I11" s="264"/>
      <c r="J11" s="263" t="s">
        <v>15</v>
      </c>
      <c r="K11" s="264"/>
      <c r="L11" s="263" t="s">
        <v>15</v>
      </c>
      <c r="M11" s="264"/>
      <c r="N11" s="263" t="s">
        <v>15</v>
      </c>
      <c r="O11" s="264"/>
      <c r="P11" s="263"/>
      <c r="Q11" s="264"/>
    </row>
    <row r="12" spans="1:17" ht="15.75" thickBot="1">
      <c r="A12" s="6">
        <v>1</v>
      </c>
      <c r="B12" s="7">
        <v>2</v>
      </c>
      <c r="C12" s="66"/>
      <c r="D12" s="107">
        <v>4</v>
      </c>
      <c r="E12" s="108"/>
      <c r="F12" s="107">
        <v>5</v>
      </c>
      <c r="G12" s="108"/>
      <c r="H12" s="107">
        <v>6</v>
      </c>
      <c r="I12" s="108"/>
      <c r="J12" s="107">
        <v>7</v>
      </c>
      <c r="K12" s="108"/>
      <c r="L12" s="107">
        <v>8</v>
      </c>
      <c r="M12" s="108"/>
      <c r="N12" s="107">
        <v>9</v>
      </c>
      <c r="O12" s="108"/>
      <c r="P12" s="107">
        <v>10</v>
      </c>
      <c r="Q12" s="108"/>
    </row>
    <row r="13" spans="1:17" ht="36" customHeight="1">
      <c r="A13" s="287">
        <v>1</v>
      </c>
      <c r="B13" s="9" t="s">
        <v>16</v>
      </c>
      <c r="C13" s="261">
        <f>D13+F13+H13+J13+L13+N13</f>
        <v>145736.50100000005</v>
      </c>
      <c r="D13" s="116">
        <f>D15+D16+D17+D18</f>
        <v>92445.904999999999</v>
      </c>
      <c r="E13" s="117"/>
      <c r="F13" s="289">
        <f>F15+F16+F17+F18</f>
        <v>27834.828000000001</v>
      </c>
      <c r="G13" s="290"/>
      <c r="H13" s="116">
        <f t="shared" ref="H13" si="0">H15+H16+H17+H18</f>
        <v>14511.768</v>
      </c>
      <c r="I13" s="117"/>
      <c r="J13" s="116">
        <f t="shared" ref="J13" si="1">J15+J16+J17+J18</f>
        <v>3674.7</v>
      </c>
      <c r="K13" s="117"/>
      <c r="L13" s="116">
        <f t="shared" ref="L13" si="2">L15+L16+L17+L18</f>
        <v>3684.7</v>
      </c>
      <c r="M13" s="117"/>
      <c r="N13" s="116">
        <f t="shared" ref="N13" si="3">N15+N16+N17+N18</f>
        <v>3584.6</v>
      </c>
      <c r="O13" s="117"/>
      <c r="P13" s="269" t="s">
        <v>18</v>
      </c>
      <c r="Q13" s="270"/>
    </row>
    <row r="14" spans="1:17" ht="28.15" customHeight="1" thickBot="1">
      <c r="A14" s="288"/>
      <c r="B14" s="10" t="s">
        <v>17</v>
      </c>
      <c r="C14" s="262"/>
      <c r="D14" s="173"/>
      <c r="E14" s="174"/>
      <c r="F14" s="291"/>
      <c r="G14" s="292"/>
      <c r="H14" s="173"/>
      <c r="I14" s="174"/>
      <c r="J14" s="173"/>
      <c r="K14" s="174"/>
      <c r="L14" s="173"/>
      <c r="M14" s="174"/>
      <c r="N14" s="173"/>
      <c r="O14" s="174"/>
      <c r="P14" s="271"/>
      <c r="Q14" s="272"/>
    </row>
    <row r="15" spans="1:17" ht="15.75" thickBot="1">
      <c r="A15" s="65">
        <v>2</v>
      </c>
      <c r="B15" s="12" t="s">
        <v>19</v>
      </c>
      <c r="C15" s="66">
        <v>0</v>
      </c>
      <c r="D15" s="107">
        <f>D23+E178</f>
        <v>0</v>
      </c>
      <c r="E15" s="108"/>
      <c r="F15" s="107">
        <f>F23+G178</f>
        <v>0</v>
      </c>
      <c r="G15" s="108"/>
      <c r="H15" s="107">
        <f>H23+I178</f>
        <v>0</v>
      </c>
      <c r="I15" s="108"/>
      <c r="J15" s="107">
        <f>J23+K178</f>
        <v>0</v>
      </c>
      <c r="K15" s="108"/>
      <c r="L15" s="107">
        <f>L23+M178</f>
        <v>0</v>
      </c>
      <c r="M15" s="108"/>
      <c r="N15" s="107">
        <f>N23+O178</f>
        <v>0</v>
      </c>
      <c r="O15" s="108"/>
      <c r="P15" s="273" t="s">
        <v>18</v>
      </c>
      <c r="Q15" s="274"/>
    </row>
    <row r="16" spans="1:17" ht="15.75" thickBot="1">
      <c r="A16" s="65">
        <v>3</v>
      </c>
      <c r="B16" s="12" t="s">
        <v>20</v>
      </c>
      <c r="C16" s="66">
        <f>D16+F16+H16+J16+L16+N16</f>
        <v>8112.48</v>
      </c>
      <c r="D16" s="107">
        <f>D24+E179</f>
        <v>4056.24</v>
      </c>
      <c r="E16" s="108"/>
      <c r="F16" s="107">
        <f>F24+G179</f>
        <v>4056.24</v>
      </c>
      <c r="G16" s="108"/>
      <c r="H16" s="107">
        <f>H24+I179</f>
        <v>0</v>
      </c>
      <c r="I16" s="108"/>
      <c r="J16" s="107">
        <f>J24+K179</f>
        <v>0</v>
      </c>
      <c r="K16" s="108"/>
      <c r="L16" s="107">
        <f>L24+M179</f>
        <v>0</v>
      </c>
      <c r="M16" s="108"/>
      <c r="N16" s="107">
        <f>N24+O179</f>
        <v>0</v>
      </c>
      <c r="O16" s="108"/>
      <c r="P16" s="239" t="s">
        <v>18</v>
      </c>
      <c r="Q16" s="240"/>
    </row>
    <row r="17" spans="1:17" ht="15.75" thickBot="1">
      <c r="A17" s="65">
        <v>4</v>
      </c>
      <c r="B17" s="12" t="s">
        <v>21</v>
      </c>
      <c r="C17" s="299">
        <f>D17+F17+H17+J17+L17+N17</f>
        <v>45234.020999999993</v>
      </c>
      <c r="D17" s="187">
        <f>D25+E180</f>
        <v>5239.665</v>
      </c>
      <c r="E17" s="188"/>
      <c r="F17" s="187">
        <f>F25+G180</f>
        <v>20638.588</v>
      </c>
      <c r="G17" s="188"/>
      <c r="H17" s="187">
        <f>H25+I180</f>
        <v>13291.768</v>
      </c>
      <c r="I17" s="188"/>
      <c r="J17" s="189">
        <f>J25+K180</f>
        <v>2504.6999999999998</v>
      </c>
      <c r="K17" s="108"/>
      <c r="L17" s="189">
        <f>L25+M180</f>
        <v>2504.6999999999998</v>
      </c>
      <c r="M17" s="108"/>
      <c r="N17" s="189">
        <f>N25+O180</f>
        <v>1054.5999999999999</v>
      </c>
      <c r="O17" s="108"/>
      <c r="P17" s="239" t="s">
        <v>18</v>
      </c>
      <c r="Q17" s="240"/>
    </row>
    <row r="18" spans="1:17" ht="14.45" customHeight="1">
      <c r="A18" s="216">
        <v>5</v>
      </c>
      <c r="B18" s="154" t="s">
        <v>74</v>
      </c>
      <c r="C18" s="216">
        <f>D18+F18+H18+J18+L18+N18</f>
        <v>92390</v>
      </c>
      <c r="D18" s="124">
        <v>83150</v>
      </c>
      <c r="E18" s="125"/>
      <c r="F18" s="124">
        <v>3140</v>
      </c>
      <c r="G18" s="125"/>
      <c r="H18" s="124">
        <f>H26+I181</f>
        <v>1220</v>
      </c>
      <c r="I18" s="125"/>
      <c r="J18" s="124">
        <f>J26+K181</f>
        <v>1170</v>
      </c>
      <c r="K18" s="125"/>
      <c r="L18" s="124">
        <f>L26+M181</f>
        <v>1180</v>
      </c>
      <c r="M18" s="125"/>
      <c r="N18" s="124">
        <f>N26+O181</f>
        <v>2530</v>
      </c>
      <c r="O18" s="125"/>
      <c r="P18" s="243" t="s">
        <v>18</v>
      </c>
      <c r="Q18" s="244"/>
    </row>
    <row r="19" spans="1:17" ht="15.75" thickBot="1">
      <c r="A19" s="217"/>
      <c r="B19" s="156"/>
      <c r="C19" s="217"/>
      <c r="D19" s="112"/>
      <c r="E19" s="113"/>
      <c r="F19" s="112"/>
      <c r="G19" s="113"/>
      <c r="H19" s="112"/>
      <c r="I19" s="113"/>
      <c r="J19" s="112"/>
      <c r="K19" s="113"/>
      <c r="L19" s="112"/>
      <c r="M19" s="113"/>
      <c r="N19" s="112"/>
      <c r="O19" s="113"/>
      <c r="P19" s="258"/>
      <c r="Q19" s="259"/>
    </row>
    <row r="20" spans="1:17" ht="46.15" customHeight="1" thickBot="1">
      <c r="A20" s="6">
        <v>6</v>
      </c>
      <c r="B20" s="208" t="s">
        <v>22</v>
      </c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09"/>
      <c r="P20" s="239"/>
      <c r="Q20" s="240"/>
    </row>
    <row r="21" spans="1:17" ht="49.15" customHeight="1">
      <c r="A21" s="216">
        <v>7</v>
      </c>
      <c r="B21" s="163" t="s">
        <v>85</v>
      </c>
      <c r="C21" s="261">
        <f>D21+F21+H21+J21+L21+N21</f>
        <v>104594.692</v>
      </c>
      <c r="D21" s="300">
        <f>D23+D24+D25+D26</f>
        <v>86261.672999999995</v>
      </c>
      <c r="E21" s="301"/>
      <c r="F21" s="130">
        <f>F23+F24+F25+F26</f>
        <v>8154.3860000000004</v>
      </c>
      <c r="G21" s="131"/>
      <c r="H21" s="130">
        <f>H23+H24+H25+H26</f>
        <v>9341.6329999999998</v>
      </c>
      <c r="I21" s="131"/>
      <c r="J21" s="130">
        <f t="shared" ref="J21" si="4">J23+J24+J25+J26</f>
        <v>418.5</v>
      </c>
      <c r="K21" s="131"/>
      <c r="L21" s="130">
        <f t="shared" ref="L21" si="5">L23+L24+L25+L26</f>
        <v>418.5</v>
      </c>
      <c r="M21" s="131"/>
      <c r="N21" s="130">
        <f t="shared" ref="N21" si="6">N23+N24+N25+N26</f>
        <v>0</v>
      </c>
      <c r="O21" s="131"/>
      <c r="P21" s="254" t="s">
        <v>18</v>
      </c>
      <c r="Q21" s="255"/>
    </row>
    <row r="22" spans="1:17" ht="15.75" thickBot="1">
      <c r="A22" s="217"/>
      <c r="B22" s="164"/>
      <c r="C22" s="262"/>
      <c r="D22" s="302"/>
      <c r="E22" s="303"/>
      <c r="F22" s="252"/>
      <c r="G22" s="253"/>
      <c r="H22" s="252"/>
      <c r="I22" s="253"/>
      <c r="J22" s="252"/>
      <c r="K22" s="253"/>
      <c r="L22" s="252"/>
      <c r="M22" s="253"/>
      <c r="N22" s="252"/>
      <c r="O22" s="253"/>
      <c r="P22" s="256"/>
      <c r="Q22" s="257"/>
    </row>
    <row r="23" spans="1:17" ht="25.15" customHeight="1" thickBot="1">
      <c r="A23" s="6">
        <v>8</v>
      </c>
      <c r="B23" s="12" t="s">
        <v>19</v>
      </c>
      <c r="C23" s="8">
        <f>D23+F23+H23+J23+L23+N23</f>
        <v>0</v>
      </c>
      <c r="D23" s="107">
        <f>D32+D38+D44+D49+D55+D60+D66+D71+D76+D82+D87+D92+D102+D107+E113+E118+E123+E128+E133+E138+E147</f>
        <v>0</v>
      </c>
      <c r="E23" s="108"/>
      <c r="F23" s="107">
        <f>F32+F38+F44+F49+F55+F60+F66+F71+F76+F82+F87+F92+F102+F107+G113+G118+G123+G128+G133+G138+G147</f>
        <v>0</v>
      </c>
      <c r="G23" s="108"/>
      <c r="H23" s="107">
        <f>H32+H38+H44+H49+H55+H60+H66+H71+H76+H82+H87+H92+H102+H107+I113+I118+I123+I128+I133+I138+I147</f>
        <v>0</v>
      </c>
      <c r="I23" s="108"/>
      <c r="J23" s="107">
        <f>J32+J38+J44+J49+J55+J60+J66+J71+J76+J82+J87+J92+J102+J107+K113+K118+K123+K128+K133+K138+K147</f>
        <v>0</v>
      </c>
      <c r="K23" s="108"/>
      <c r="L23" s="107">
        <f>L32+L38+L44+L49+L55+L60+L66+L71+L76+L82+L87+L92+L102+L107+M113+M118+M123+M128+M133+M138+M147</f>
        <v>0</v>
      </c>
      <c r="M23" s="108"/>
      <c r="N23" s="107">
        <f>N32+N38+N44+N49+N55+N60+N66+N71+N76+N82+N87+N92+N102+N107+O113+O118+O123+O128+O133+O138+O147</f>
        <v>0</v>
      </c>
      <c r="O23" s="108"/>
      <c r="P23" s="239" t="s">
        <v>18</v>
      </c>
      <c r="Q23" s="240"/>
    </row>
    <row r="24" spans="1:17" ht="27.6" customHeight="1" thickBot="1">
      <c r="A24" s="13">
        <v>9</v>
      </c>
      <c r="B24" s="12" t="s">
        <v>20</v>
      </c>
      <c r="C24" s="8">
        <f>D24+F24+H24+J24+L24+N24</f>
        <v>8112.48</v>
      </c>
      <c r="D24" s="107">
        <f>D33+D39+D45+D50+D56+D61+D67+D72+D77+D83+D88+D93+D103+D108+E114+E119+E124+E129+E134+E139+E148</f>
        <v>4056.24</v>
      </c>
      <c r="E24" s="108"/>
      <c r="F24" s="107">
        <f>F33+F39+F45+F50+F56+F61+F67+F72+F77+F83+F88+F93+F103+F108+G114+G119+G124+G129+G134+G139+G148+G153+G158+G163</f>
        <v>4056.24</v>
      </c>
      <c r="G24" s="108"/>
      <c r="H24" s="107">
        <v>0</v>
      </c>
      <c r="I24" s="108"/>
      <c r="J24" s="107">
        <v>0</v>
      </c>
      <c r="K24" s="108"/>
      <c r="L24" s="107">
        <v>0</v>
      </c>
      <c r="M24" s="108"/>
      <c r="N24" s="107">
        <v>0</v>
      </c>
      <c r="O24" s="108"/>
      <c r="P24" s="239" t="s">
        <v>18</v>
      </c>
      <c r="Q24" s="240"/>
    </row>
    <row r="25" spans="1:17" ht="22.15" customHeight="1" thickBot="1">
      <c r="A25" s="13">
        <v>10</v>
      </c>
      <c r="B25" s="12" t="s">
        <v>21</v>
      </c>
      <c r="C25" s="304">
        <f>D25+F25+H25+J25+L25+N25</f>
        <v>14432.212</v>
      </c>
      <c r="D25" s="305">
        <f>D34+D40+D46+D51+D57+D62+D68+D73+D78+D84+D89+D94+D104+D109+E115+E120+E125+E130+E135+E140+E149</f>
        <v>2305.433</v>
      </c>
      <c r="E25" s="306"/>
      <c r="F25" s="138">
        <f>F34+F40+F46+F51+F57+F62+F68+F73+F78+F84+F89+F94+F104+F109+G115+G120+G125+G130+G135+G140+G149+G154+G159+G164+F99</f>
        <v>2848.1460000000002</v>
      </c>
      <c r="G25" s="139"/>
      <c r="H25" s="138">
        <f>H34+H40+H46+H51+H57+H62+H68+H73+H78+H84+H89+H94+H104+H109+I115+I120+I125+I130+I135+I140+I149+I159+I164+I169+I174</f>
        <v>9041.6329999999998</v>
      </c>
      <c r="I25" s="139"/>
      <c r="J25" s="138">
        <f>J34+J40+J46+J51+J57+J62+J68+J73+J78+J84+J89+J94+J104+J109+K115+K120+K125+K130+K135+K140+K149+J99+K154+K159+K164+K174+K169</f>
        <v>118.5</v>
      </c>
      <c r="K25" s="139"/>
      <c r="L25" s="138">
        <f>L34+L40+L46+L51+L57+L62+L68+L73+L78+L84+L89+L94+L104+L109+M115+M120+M125+M130+M135+M140+M149+L99+M154+M159+M164+M174+M169</f>
        <v>118.5</v>
      </c>
      <c r="M25" s="139"/>
      <c r="N25" s="107">
        <f>N34+N40+N46+N51+N57+N62+N68+N73+N78+N84+N89+N94+N104+N109+O115+O120+O125+O130+O135+O140+O149</f>
        <v>0</v>
      </c>
      <c r="O25" s="108"/>
      <c r="P25" s="239" t="s">
        <v>18</v>
      </c>
      <c r="Q25" s="240"/>
    </row>
    <row r="26" spans="1:17">
      <c r="A26" s="14"/>
      <c r="B26" s="154" t="s">
        <v>74</v>
      </c>
      <c r="C26" s="249">
        <f>D26+F26+H26+J26+L26+N26</f>
        <v>82050</v>
      </c>
      <c r="D26" s="157">
        <f>D35+D41+D47+D52+D58+D63+D74+D79+D85+D90+D95+D105+D110+E116+E121+E126+E131+E136+E141+E150+D69</f>
        <v>79900</v>
      </c>
      <c r="E26" s="158"/>
      <c r="F26" s="157">
        <f>F35+F41+F47+F52+F58+F63+F74+F79+F85+F90+F95+F105+F110+G116+G121+G126+G131+G136+G141+G150+F69+G155+G165</f>
        <v>1250</v>
      </c>
      <c r="G26" s="158"/>
      <c r="H26" s="157">
        <f>H35+H41+H47+H52+H58+H63+H74+H79+H85+H90+H95+H105+H110+I116+I121+I126+I131+I136+I141+I150+I155+K160+K165+K170+K175</f>
        <v>300</v>
      </c>
      <c r="I26" s="158"/>
      <c r="J26" s="157">
        <f>J35+J41+J47+J52+J58+J63+J74+J79+J85+J90+J95+J105+J110+K116+K121+K126+K131+K136+K141+K150+J69</f>
        <v>300</v>
      </c>
      <c r="K26" s="158"/>
      <c r="L26" s="157">
        <f>L35+L41+L47+L52+L58+L63+L69+L74+L79+L85+L90+L95+L100+L105+L110+M116+M121+M126+M131+M136+M141+M150+M155+M160+M165+M170+M175</f>
        <v>300</v>
      </c>
      <c r="M26" s="158"/>
      <c r="N26" s="124">
        <f>N35+N41+N47+N52+N58+N63+N74+N79+N85+N90+N95+N105+N110+O116+O121+O126+O131+O136+O141+O150</f>
        <v>0</v>
      </c>
      <c r="O26" s="125"/>
      <c r="P26" s="243" t="s">
        <v>23</v>
      </c>
      <c r="Q26" s="244"/>
    </row>
    <row r="27" spans="1:17" ht="14.45" customHeight="1">
      <c r="A27" s="14">
        <v>11</v>
      </c>
      <c r="B27" s="155"/>
      <c r="C27" s="250"/>
      <c r="D27" s="159"/>
      <c r="E27" s="160"/>
      <c r="F27" s="159"/>
      <c r="G27" s="160"/>
      <c r="H27" s="159"/>
      <c r="I27" s="160"/>
      <c r="J27" s="159"/>
      <c r="K27" s="160"/>
      <c r="L27" s="159"/>
      <c r="M27" s="160"/>
      <c r="N27" s="241"/>
      <c r="O27" s="242"/>
      <c r="P27" s="245" t="s">
        <v>24</v>
      </c>
      <c r="Q27" s="246"/>
    </row>
    <row r="28" spans="1:17" ht="12.6" customHeight="1" thickBot="1">
      <c r="A28" s="3"/>
      <c r="B28" s="156"/>
      <c r="C28" s="251"/>
      <c r="D28" s="161"/>
      <c r="E28" s="162"/>
      <c r="F28" s="161"/>
      <c r="G28" s="162"/>
      <c r="H28" s="161"/>
      <c r="I28" s="162"/>
      <c r="J28" s="161"/>
      <c r="K28" s="162"/>
      <c r="L28" s="161"/>
      <c r="M28" s="162"/>
      <c r="N28" s="112"/>
      <c r="O28" s="113"/>
      <c r="P28" s="247"/>
      <c r="Q28" s="248"/>
    </row>
    <row r="29" spans="1:17" ht="15.75" thickBot="1">
      <c r="A29" s="13">
        <v>12</v>
      </c>
      <c r="B29" s="236" t="s">
        <v>25</v>
      </c>
      <c r="C29" s="237"/>
      <c r="D29" s="237"/>
      <c r="E29" s="237"/>
      <c r="F29" s="237"/>
      <c r="G29" s="237"/>
      <c r="H29" s="237"/>
      <c r="I29" s="238"/>
      <c r="J29" s="239"/>
      <c r="K29" s="240"/>
      <c r="L29" s="239"/>
      <c r="M29" s="240"/>
      <c r="N29" s="239"/>
      <c r="O29" s="240"/>
      <c r="P29" s="239"/>
      <c r="Q29" s="240"/>
    </row>
    <row r="30" spans="1:17" ht="95.45" customHeight="1">
      <c r="A30" s="230">
        <v>13</v>
      </c>
      <c r="B30" s="232" t="s">
        <v>87</v>
      </c>
      <c r="C30" s="234">
        <f>D30+F30+H30+J30+L30+N30</f>
        <v>0</v>
      </c>
      <c r="D30" s="206">
        <f>D32+D33+D34+D35</f>
        <v>0</v>
      </c>
      <c r="E30" s="207"/>
      <c r="F30" s="206">
        <f t="shared" ref="F30" si="7">F32+F33+F34+F35</f>
        <v>0</v>
      </c>
      <c r="G30" s="207"/>
      <c r="H30" s="206">
        <f t="shared" ref="H30" si="8">H32+H33+H34+H35</f>
        <v>0</v>
      </c>
      <c r="I30" s="207"/>
      <c r="J30" s="206">
        <f t="shared" ref="J30" si="9">J32+J33+J34+J35</f>
        <v>0</v>
      </c>
      <c r="K30" s="207"/>
      <c r="L30" s="206">
        <f t="shared" ref="L30" si="10">L32+L33+L34+L35</f>
        <v>0</v>
      </c>
      <c r="M30" s="207"/>
      <c r="N30" s="206">
        <f t="shared" ref="N30" si="11">N32+N33+N34+N35</f>
        <v>0</v>
      </c>
      <c r="O30" s="207"/>
      <c r="P30" s="224">
        <v>6</v>
      </c>
      <c r="Q30" s="225"/>
    </row>
    <row r="31" spans="1:17" ht="55.9" customHeight="1" thickBot="1">
      <c r="A31" s="231"/>
      <c r="B31" s="233"/>
      <c r="C31" s="235"/>
      <c r="D31" s="226"/>
      <c r="E31" s="227"/>
      <c r="F31" s="226"/>
      <c r="G31" s="227"/>
      <c r="H31" s="226"/>
      <c r="I31" s="227"/>
      <c r="J31" s="226"/>
      <c r="K31" s="227"/>
      <c r="L31" s="226"/>
      <c r="M31" s="227"/>
      <c r="N31" s="226"/>
      <c r="O31" s="227"/>
      <c r="P31" s="228"/>
      <c r="Q31" s="229"/>
    </row>
    <row r="32" spans="1:17" ht="19.899999999999999" customHeight="1" thickBot="1">
      <c r="A32" s="32">
        <v>14</v>
      </c>
      <c r="B32" s="44" t="s">
        <v>19</v>
      </c>
      <c r="C32" s="52">
        <f>D32+F32+H32+J32+L32+N32</f>
        <v>0</v>
      </c>
      <c r="D32" s="142">
        <v>0</v>
      </c>
      <c r="E32" s="143"/>
      <c r="F32" s="142">
        <v>0</v>
      </c>
      <c r="G32" s="143"/>
      <c r="H32" s="142">
        <v>0</v>
      </c>
      <c r="I32" s="143"/>
      <c r="J32" s="142">
        <v>0</v>
      </c>
      <c r="K32" s="143"/>
      <c r="L32" s="142">
        <v>0</v>
      </c>
      <c r="M32" s="143"/>
      <c r="N32" s="142">
        <v>0</v>
      </c>
      <c r="O32" s="143"/>
      <c r="P32" s="222" t="s">
        <v>26</v>
      </c>
      <c r="Q32" s="223"/>
    </row>
    <row r="33" spans="1:17" ht="15.75" thickBot="1">
      <c r="A33" s="17">
        <v>15</v>
      </c>
      <c r="B33" s="18" t="s">
        <v>20</v>
      </c>
      <c r="C33" s="19">
        <f>D33+F33+H33+J33+L33+N33</f>
        <v>0</v>
      </c>
      <c r="D33" s="142">
        <v>0</v>
      </c>
      <c r="E33" s="143"/>
      <c r="F33" s="142">
        <v>0</v>
      </c>
      <c r="G33" s="143"/>
      <c r="H33" s="142">
        <v>0</v>
      </c>
      <c r="I33" s="143"/>
      <c r="J33" s="142">
        <v>0</v>
      </c>
      <c r="K33" s="143"/>
      <c r="L33" s="142">
        <v>0</v>
      </c>
      <c r="M33" s="143"/>
      <c r="N33" s="142">
        <v>0</v>
      </c>
      <c r="O33" s="143"/>
      <c r="P33" s="222" t="s">
        <v>26</v>
      </c>
      <c r="Q33" s="223"/>
    </row>
    <row r="34" spans="1:17" ht="15.75" thickBot="1">
      <c r="A34" s="17">
        <v>16</v>
      </c>
      <c r="B34" s="18" t="s">
        <v>21</v>
      </c>
      <c r="C34" s="19">
        <f>D34+F34+H34+J34+L34+N34</f>
        <v>0</v>
      </c>
      <c r="D34" s="142">
        <v>0</v>
      </c>
      <c r="E34" s="143"/>
      <c r="F34" s="142">
        <v>0</v>
      </c>
      <c r="G34" s="143"/>
      <c r="H34" s="142">
        <v>0</v>
      </c>
      <c r="I34" s="143"/>
      <c r="J34" s="142">
        <v>0</v>
      </c>
      <c r="K34" s="143"/>
      <c r="L34" s="142">
        <v>0</v>
      </c>
      <c r="M34" s="143"/>
      <c r="N34" s="142">
        <v>0</v>
      </c>
      <c r="O34" s="143"/>
      <c r="P34" s="222" t="s">
        <v>26</v>
      </c>
      <c r="Q34" s="223"/>
    </row>
    <row r="35" spans="1:17" ht="26.25" customHeight="1" thickBot="1">
      <c r="A35" s="17">
        <v>17</v>
      </c>
      <c r="B35" s="18" t="s">
        <v>27</v>
      </c>
      <c r="C35" s="19">
        <f>D35+F35+H35+J35+L35+N35</f>
        <v>0</v>
      </c>
      <c r="D35" s="142">
        <v>0</v>
      </c>
      <c r="E35" s="143"/>
      <c r="F35" s="142">
        <v>0</v>
      </c>
      <c r="G35" s="143"/>
      <c r="H35" s="142">
        <v>0</v>
      </c>
      <c r="I35" s="143"/>
      <c r="J35" s="142">
        <v>0</v>
      </c>
      <c r="K35" s="143"/>
      <c r="L35" s="142">
        <v>0</v>
      </c>
      <c r="M35" s="143"/>
      <c r="N35" s="142">
        <v>0</v>
      </c>
      <c r="O35" s="143"/>
      <c r="P35" s="222">
        <v>6</v>
      </c>
      <c r="Q35" s="223"/>
    </row>
    <row r="36" spans="1:17" ht="74.45" customHeight="1">
      <c r="A36" s="230">
        <v>18</v>
      </c>
      <c r="B36" s="232" t="s">
        <v>28</v>
      </c>
      <c r="C36" s="234">
        <f>D36+F36+H36+J36+L36+N36</f>
        <v>50500</v>
      </c>
      <c r="D36" s="206">
        <f>D38+D39+D40+D41</f>
        <v>50500</v>
      </c>
      <c r="E36" s="207"/>
      <c r="F36" s="206">
        <f t="shared" ref="F36" si="12">F38+F39+F40+F41</f>
        <v>0</v>
      </c>
      <c r="G36" s="207"/>
      <c r="H36" s="206">
        <f t="shared" ref="H36" si="13">H38+H39+H40+H41</f>
        <v>0</v>
      </c>
      <c r="I36" s="207"/>
      <c r="J36" s="206">
        <f t="shared" ref="J36" si="14">J38+J39+J40+J41</f>
        <v>0</v>
      </c>
      <c r="K36" s="207"/>
      <c r="L36" s="206">
        <f t="shared" ref="L36" si="15">L38+L39+L40+L41</f>
        <v>0</v>
      </c>
      <c r="M36" s="207"/>
      <c r="N36" s="206">
        <f t="shared" ref="N36" si="16">N38+N39+N40+N41</f>
        <v>0</v>
      </c>
      <c r="O36" s="207"/>
      <c r="P36" s="224" t="s">
        <v>29</v>
      </c>
      <c r="Q36" s="225"/>
    </row>
    <row r="37" spans="1:17" ht="45" customHeight="1" thickBot="1">
      <c r="A37" s="231"/>
      <c r="B37" s="233"/>
      <c r="C37" s="235"/>
      <c r="D37" s="226"/>
      <c r="E37" s="227"/>
      <c r="F37" s="226"/>
      <c r="G37" s="227"/>
      <c r="H37" s="226"/>
      <c r="I37" s="227"/>
      <c r="J37" s="226"/>
      <c r="K37" s="227"/>
      <c r="L37" s="226"/>
      <c r="M37" s="227"/>
      <c r="N37" s="226"/>
      <c r="O37" s="227"/>
      <c r="P37" s="228"/>
      <c r="Q37" s="229"/>
    </row>
    <row r="38" spans="1:17" ht="24" customHeight="1" thickBot="1">
      <c r="A38" s="17">
        <v>19</v>
      </c>
      <c r="B38" s="18" t="s">
        <v>19</v>
      </c>
      <c r="C38" s="19">
        <f>D38+F38+H38+J38+L38+N38</f>
        <v>0</v>
      </c>
      <c r="D38" s="142">
        <v>0</v>
      </c>
      <c r="E38" s="143"/>
      <c r="F38" s="142">
        <v>0</v>
      </c>
      <c r="G38" s="143"/>
      <c r="H38" s="142">
        <v>0</v>
      </c>
      <c r="I38" s="143"/>
      <c r="J38" s="142">
        <v>0</v>
      </c>
      <c r="K38" s="143"/>
      <c r="L38" s="142">
        <v>0</v>
      </c>
      <c r="M38" s="143"/>
      <c r="N38" s="142">
        <v>0</v>
      </c>
      <c r="O38" s="143"/>
      <c r="P38" s="222" t="s">
        <v>26</v>
      </c>
      <c r="Q38" s="223"/>
    </row>
    <row r="39" spans="1:17" ht="17.45" customHeight="1" thickBot="1">
      <c r="A39" s="17">
        <v>20</v>
      </c>
      <c r="B39" s="18" t="s">
        <v>20</v>
      </c>
      <c r="C39" s="19">
        <v>0</v>
      </c>
      <c r="D39" s="142">
        <v>0</v>
      </c>
      <c r="E39" s="143"/>
      <c r="F39" s="142">
        <v>0</v>
      </c>
      <c r="G39" s="143"/>
      <c r="H39" s="142">
        <v>0</v>
      </c>
      <c r="I39" s="143"/>
      <c r="J39" s="142">
        <v>0</v>
      </c>
      <c r="K39" s="143"/>
      <c r="L39" s="142">
        <v>0</v>
      </c>
      <c r="M39" s="143"/>
      <c r="N39" s="142">
        <v>0</v>
      </c>
      <c r="O39" s="143"/>
      <c r="P39" s="222" t="s">
        <v>26</v>
      </c>
      <c r="Q39" s="223"/>
    </row>
    <row r="40" spans="1:17" ht="13.9" customHeight="1" thickBot="1">
      <c r="A40" s="17">
        <v>21</v>
      </c>
      <c r="B40" s="18" t="s">
        <v>21</v>
      </c>
      <c r="C40" s="19">
        <f>D40+F40+H40+J40+L40+N40</f>
        <v>0</v>
      </c>
      <c r="D40" s="142">
        <v>0</v>
      </c>
      <c r="E40" s="143"/>
      <c r="F40" s="142">
        <v>0</v>
      </c>
      <c r="G40" s="143"/>
      <c r="H40" s="142">
        <v>0</v>
      </c>
      <c r="I40" s="143"/>
      <c r="J40" s="142">
        <v>0</v>
      </c>
      <c r="K40" s="143"/>
      <c r="L40" s="142">
        <v>0</v>
      </c>
      <c r="M40" s="143"/>
      <c r="N40" s="142">
        <v>0</v>
      </c>
      <c r="O40" s="143"/>
      <c r="P40" s="222" t="s">
        <v>29</v>
      </c>
      <c r="Q40" s="223"/>
    </row>
    <row r="41" spans="1:17" ht="22.9" customHeight="1" thickBot="1">
      <c r="A41" s="17">
        <v>22</v>
      </c>
      <c r="B41" s="18" t="s">
        <v>27</v>
      </c>
      <c r="C41" s="19">
        <f>D41+F41+H41+J41+L41+N41</f>
        <v>50500</v>
      </c>
      <c r="D41" s="142">
        <v>50500</v>
      </c>
      <c r="E41" s="143"/>
      <c r="F41" s="142">
        <v>0</v>
      </c>
      <c r="G41" s="143"/>
      <c r="H41" s="142">
        <v>0</v>
      </c>
      <c r="I41" s="143"/>
      <c r="J41" s="142">
        <v>0</v>
      </c>
      <c r="K41" s="143"/>
      <c r="L41" s="142">
        <v>0</v>
      </c>
      <c r="M41" s="143"/>
      <c r="N41" s="142">
        <v>0</v>
      </c>
      <c r="O41" s="143"/>
      <c r="P41" s="222" t="s">
        <v>26</v>
      </c>
      <c r="Q41" s="223"/>
    </row>
    <row r="42" spans="1:17" ht="66.599999999999994" customHeight="1">
      <c r="A42" s="230">
        <v>23</v>
      </c>
      <c r="B42" s="232" t="s">
        <v>30</v>
      </c>
      <c r="C42" s="234">
        <f>D42+F42+H42+J42+L42+N42</f>
        <v>2000</v>
      </c>
      <c r="D42" s="206">
        <f>D44+D45+D46+D47</f>
        <v>2000</v>
      </c>
      <c r="E42" s="207"/>
      <c r="F42" s="206">
        <f t="shared" ref="F42" si="17">F44+F45+F46+F47</f>
        <v>0</v>
      </c>
      <c r="G42" s="207"/>
      <c r="H42" s="206">
        <f t="shared" ref="H42" si="18">H44+H45+H46+H47</f>
        <v>0</v>
      </c>
      <c r="I42" s="207"/>
      <c r="J42" s="206">
        <f t="shared" ref="J42" si="19">J44+J45+J46+J47</f>
        <v>0</v>
      </c>
      <c r="K42" s="207"/>
      <c r="L42" s="206">
        <f t="shared" ref="L42" si="20">L44+L45+L46+L47</f>
        <v>0</v>
      </c>
      <c r="M42" s="207"/>
      <c r="N42" s="206">
        <f t="shared" ref="N42" si="21">N44+N45+N46+N47</f>
        <v>0</v>
      </c>
      <c r="O42" s="207"/>
      <c r="P42" s="224" t="s">
        <v>29</v>
      </c>
      <c r="Q42" s="225"/>
    </row>
    <row r="43" spans="1:17" ht="22.15" customHeight="1" thickBot="1">
      <c r="A43" s="231"/>
      <c r="B43" s="233"/>
      <c r="C43" s="235"/>
      <c r="D43" s="226"/>
      <c r="E43" s="227"/>
      <c r="F43" s="226"/>
      <c r="G43" s="227"/>
      <c r="H43" s="226"/>
      <c r="I43" s="227"/>
      <c r="J43" s="226"/>
      <c r="K43" s="227"/>
      <c r="L43" s="226"/>
      <c r="M43" s="227"/>
      <c r="N43" s="226"/>
      <c r="O43" s="227"/>
      <c r="P43" s="228"/>
      <c r="Q43" s="229"/>
    </row>
    <row r="44" spans="1:17" ht="25.15" customHeight="1" thickBot="1">
      <c r="A44" s="17">
        <v>24</v>
      </c>
      <c r="B44" s="18" t="s">
        <v>19</v>
      </c>
      <c r="C44" s="39">
        <f>D44+F44+H44+J44+L44+N44</f>
        <v>0</v>
      </c>
      <c r="D44" s="142">
        <v>0</v>
      </c>
      <c r="E44" s="143"/>
      <c r="F44" s="142">
        <v>0</v>
      </c>
      <c r="G44" s="143"/>
      <c r="H44" s="142">
        <v>0</v>
      </c>
      <c r="I44" s="143"/>
      <c r="J44" s="142">
        <v>0</v>
      </c>
      <c r="K44" s="143"/>
      <c r="L44" s="142">
        <v>0</v>
      </c>
      <c r="M44" s="143"/>
      <c r="N44" s="142">
        <v>0</v>
      </c>
      <c r="O44" s="143"/>
      <c r="P44" s="222" t="s">
        <v>26</v>
      </c>
      <c r="Q44" s="223"/>
    </row>
    <row r="45" spans="1:17" ht="22.15" customHeight="1" thickBot="1">
      <c r="A45" s="17">
        <v>25</v>
      </c>
      <c r="B45" s="18" t="s">
        <v>20</v>
      </c>
      <c r="C45" s="36"/>
      <c r="D45" s="142">
        <v>0</v>
      </c>
      <c r="E45" s="143"/>
      <c r="F45" s="142">
        <v>0</v>
      </c>
      <c r="G45" s="143"/>
      <c r="H45" s="142">
        <v>0</v>
      </c>
      <c r="I45" s="143"/>
      <c r="J45" s="142">
        <v>0</v>
      </c>
      <c r="K45" s="143"/>
      <c r="L45" s="142">
        <v>0</v>
      </c>
      <c r="M45" s="143"/>
      <c r="N45" s="142">
        <v>0</v>
      </c>
      <c r="O45" s="143"/>
      <c r="P45" s="222" t="s">
        <v>26</v>
      </c>
      <c r="Q45" s="223"/>
    </row>
    <row r="46" spans="1:17" ht="18.600000000000001" customHeight="1" thickBot="1">
      <c r="A46" s="17">
        <v>26</v>
      </c>
      <c r="B46" s="18" t="s">
        <v>21</v>
      </c>
      <c r="C46" s="35">
        <f t="shared" ref="C46:C52" si="22">D46+F46+H46+J46+L46+N46</f>
        <v>0</v>
      </c>
      <c r="D46" s="142">
        <v>0</v>
      </c>
      <c r="E46" s="143"/>
      <c r="F46" s="142">
        <v>0</v>
      </c>
      <c r="G46" s="143"/>
      <c r="H46" s="142">
        <v>0</v>
      </c>
      <c r="I46" s="143"/>
      <c r="J46" s="142">
        <v>0</v>
      </c>
      <c r="K46" s="143"/>
      <c r="L46" s="142">
        <v>0</v>
      </c>
      <c r="M46" s="143"/>
      <c r="N46" s="142">
        <v>0</v>
      </c>
      <c r="O46" s="143"/>
      <c r="P46" s="222" t="s">
        <v>29</v>
      </c>
      <c r="Q46" s="223"/>
    </row>
    <row r="47" spans="1:17" ht="25.9" customHeight="1" thickBot="1">
      <c r="A47" s="17">
        <v>27</v>
      </c>
      <c r="B47" s="18" t="s">
        <v>27</v>
      </c>
      <c r="C47" s="39">
        <f t="shared" si="22"/>
        <v>2000</v>
      </c>
      <c r="D47" s="142">
        <v>2000</v>
      </c>
      <c r="E47" s="143"/>
      <c r="F47" s="142">
        <v>0</v>
      </c>
      <c r="G47" s="143"/>
      <c r="H47" s="142">
        <v>0</v>
      </c>
      <c r="I47" s="143"/>
      <c r="J47" s="142">
        <v>0</v>
      </c>
      <c r="K47" s="143"/>
      <c r="L47" s="142">
        <v>0</v>
      </c>
      <c r="M47" s="143"/>
      <c r="N47" s="142">
        <v>0</v>
      </c>
      <c r="O47" s="143"/>
      <c r="P47" s="222" t="s">
        <v>26</v>
      </c>
      <c r="Q47" s="223"/>
    </row>
    <row r="48" spans="1:17" ht="66" customHeight="1" thickBot="1">
      <c r="A48" s="37">
        <v>28</v>
      </c>
      <c r="B48" s="38" t="s">
        <v>31</v>
      </c>
      <c r="C48" s="39">
        <f t="shared" si="22"/>
        <v>72.25</v>
      </c>
      <c r="D48" s="129">
        <f>D49+D50+D51+D52</f>
        <v>0</v>
      </c>
      <c r="E48" s="144"/>
      <c r="F48" s="206">
        <f t="shared" ref="F48" si="23">F49+F50+F51+F52</f>
        <v>0</v>
      </c>
      <c r="G48" s="207"/>
      <c r="H48" s="206">
        <f t="shared" ref="H48" si="24">H49+H50+H51+H52</f>
        <v>72.25</v>
      </c>
      <c r="I48" s="207"/>
      <c r="J48" s="206">
        <f t="shared" ref="J48" si="25">J49+J50+J51+J52</f>
        <v>0</v>
      </c>
      <c r="K48" s="207"/>
      <c r="L48" s="206">
        <f t="shared" ref="L48" si="26">L49+L50+L51+L52</f>
        <v>0</v>
      </c>
      <c r="M48" s="207"/>
      <c r="N48" s="206">
        <f t="shared" ref="N48" si="27">N49+N50+N51+N52</f>
        <v>0</v>
      </c>
      <c r="O48" s="207"/>
      <c r="P48" s="224" t="s">
        <v>29</v>
      </c>
      <c r="Q48" s="225"/>
    </row>
    <row r="49" spans="1:17" ht="18" customHeight="1" thickBot="1">
      <c r="A49" s="17">
        <v>29</v>
      </c>
      <c r="B49" s="18" t="s">
        <v>19</v>
      </c>
      <c r="C49" s="39">
        <f t="shared" si="22"/>
        <v>0</v>
      </c>
      <c r="D49" s="142">
        <v>0</v>
      </c>
      <c r="E49" s="143"/>
      <c r="F49" s="142">
        <v>0</v>
      </c>
      <c r="G49" s="143"/>
      <c r="H49" s="142">
        <v>0</v>
      </c>
      <c r="I49" s="143"/>
      <c r="J49" s="142">
        <v>0</v>
      </c>
      <c r="K49" s="143"/>
      <c r="L49" s="142">
        <v>0</v>
      </c>
      <c r="M49" s="143"/>
      <c r="N49" s="142">
        <v>0</v>
      </c>
      <c r="O49" s="143"/>
      <c r="P49" s="222" t="s">
        <v>26</v>
      </c>
      <c r="Q49" s="223"/>
    </row>
    <row r="50" spans="1:17" ht="17.45" customHeight="1" thickBot="1">
      <c r="A50" s="17">
        <v>30</v>
      </c>
      <c r="B50" s="18" t="s">
        <v>20</v>
      </c>
      <c r="C50" s="39">
        <f t="shared" si="22"/>
        <v>0</v>
      </c>
      <c r="D50" s="142">
        <v>0</v>
      </c>
      <c r="E50" s="143"/>
      <c r="F50" s="142">
        <v>0</v>
      </c>
      <c r="G50" s="143"/>
      <c r="H50" s="142">
        <v>0</v>
      </c>
      <c r="I50" s="143"/>
      <c r="J50" s="142">
        <v>0</v>
      </c>
      <c r="K50" s="143"/>
      <c r="L50" s="142">
        <v>0</v>
      </c>
      <c r="M50" s="143"/>
      <c r="N50" s="142">
        <v>0</v>
      </c>
      <c r="O50" s="143"/>
      <c r="P50" s="222" t="s">
        <v>26</v>
      </c>
      <c r="Q50" s="223"/>
    </row>
    <row r="51" spans="1:17" ht="15" customHeight="1" thickBot="1">
      <c r="A51" s="17">
        <v>31</v>
      </c>
      <c r="B51" s="18" t="s">
        <v>21</v>
      </c>
      <c r="C51" s="39">
        <f t="shared" si="22"/>
        <v>72.25</v>
      </c>
      <c r="D51" s="142">
        <v>0</v>
      </c>
      <c r="E51" s="143"/>
      <c r="F51" s="142">
        <v>0</v>
      </c>
      <c r="G51" s="143"/>
      <c r="H51" s="142">
        <v>72.25</v>
      </c>
      <c r="I51" s="143"/>
      <c r="J51" s="142">
        <v>0</v>
      </c>
      <c r="K51" s="143"/>
      <c r="L51" s="142">
        <v>0</v>
      </c>
      <c r="M51" s="143"/>
      <c r="N51" s="142">
        <v>0</v>
      </c>
      <c r="O51" s="143"/>
      <c r="P51" s="150" t="s">
        <v>26</v>
      </c>
      <c r="Q51" s="151"/>
    </row>
    <row r="52" spans="1:17" ht="27.6" customHeight="1" thickBot="1">
      <c r="A52" s="17">
        <v>32</v>
      </c>
      <c r="B52" s="18" t="s">
        <v>27</v>
      </c>
      <c r="C52" s="39">
        <f t="shared" si="22"/>
        <v>0</v>
      </c>
      <c r="D52" s="142">
        <v>0</v>
      </c>
      <c r="E52" s="143"/>
      <c r="F52" s="142">
        <v>0</v>
      </c>
      <c r="G52" s="143"/>
      <c r="H52" s="142">
        <v>0</v>
      </c>
      <c r="I52" s="143"/>
      <c r="J52" s="142">
        <v>0</v>
      </c>
      <c r="K52" s="143"/>
      <c r="L52" s="142">
        <v>0</v>
      </c>
      <c r="M52" s="143"/>
      <c r="N52" s="142">
        <v>0</v>
      </c>
      <c r="O52" s="143"/>
      <c r="P52" s="222" t="s">
        <v>26</v>
      </c>
      <c r="Q52" s="223"/>
    </row>
    <row r="53" spans="1:17" ht="15.75" thickBot="1">
      <c r="A53" s="13">
        <v>33</v>
      </c>
      <c r="B53" s="145" t="s">
        <v>32</v>
      </c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7"/>
    </row>
    <row r="54" spans="1:17" ht="90.6" customHeight="1" thickBot="1">
      <c r="A54" s="20">
        <v>34</v>
      </c>
      <c r="B54" s="16" t="s">
        <v>33</v>
      </c>
      <c r="C54" s="11">
        <f t="shared" ref="C54:C63" si="28">D54+F54+H54+J54+L54+N54</f>
        <v>5500</v>
      </c>
      <c r="D54" s="114">
        <f>D55+D56+D57+D58</f>
        <v>5500</v>
      </c>
      <c r="E54" s="115"/>
      <c r="F54" s="114">
        <f t="shared" ref="F54" si="29">F55+F56+F57+F58</f>
        <v>0</v>
      </c>
      <c r="G54" s="115"/>
      <c r="H54" s="114">
        <f t="shared" ref="H54" si="30">H55+H56+H57+H58</f>
        <v>0</v>
      </c>
      <c r="I54" s="115"/>
      <c r="J54" s="114">
        <f t="shared" ref="J54" si="31">J55+J56+J57+J58</f>
        <v>0</v>
      </c>
      <c r="K54" s="115"/>
      <c r="L54" s="114">
        <f t="shared" ref="L54" si="32">L55+L56+L57+L58</f>
        <v>0</v>
      </c>
      <c r="M54" s="115"/>
      <c r="N54" s="114">
        <f t="shared" ref="N54" si="33">N55+N56+N57+N58</f>
        <v>0</v>
      </c>
      <c r="O54" s="115"/>
      <c r="P54" s="148">
        <v>4</v>
      </c>
      <c r="Q54" s="149"/>
    </row>
    <row r="55" spans="1:17" ht="21.75" customHeight="1" thickBot="1">
      <c r="A55" s="13">
        <v>35</v>
      </c>
      <c r="B55" s="18" t="s">
        <v>19</v>
      </c>
      <c r="C55" s="11">
        <f t="shared" si="28"/>
        <v>0</v>
      </c>
      <c r="D55" s="107">
        <v>0</v>
      </c>
      <c r="E55" s="108"/>
      <c r="F55" s="107">
        <v>0</v>
      </c>
      <c r="G55" s="108"/>
      <c r="H55" s="107">
        <v>0</v>
      </c>
      <c r="I55" s="108"/>
      <c r="J55" s="142">
        <v>0</v>
      </c>
      <c r="K55" s="143"/>
      <c r="L55" s="142">
        <v>0</v>
      </c>
      <c r="M55" s="143"/>
      <c r="N55" s="142">
        <v>0</v>
      </c>
      <c r="O55" s="143"/>
      <c r="P55" s="222" t="s">
        <v>26</v>
      </c>
      <c r="Q55" s="223"/>
    </row>
    <row r="56" spans="1:17" ht="23.45" customHeight="1" thickBot="1">
      <c r="A56" s="13">
        <v>36</v>
      </c>
      <c r="B56" s="18" t="s">
        <v>20</v>
      </c>
      <c r="C56" s="11">
        <f t="shared" si="28"/>
        <v>0</v>
      </c>
      <c r="D56" s="107">
        <v>0</v>
      </c>
      <c r="E56" s="108"/>
      <c r="F56" s="107">
        <v>0</v>
      </c>
      <c r="G56" s="108"/>
      <c r="H56" s="107">
        <v>0</v>
      </c>
      <c r="I56" s="108"/>
      <c r="J56" s="142">
        <v>0</v>
      </c>
      <c r="K56" s="143"/>
      <c r="L56" s="142">
        <v>0</v>
      </c>
      <c r="M56" s="143"/>
      <c r="N56" s="142">
        <v>0</v>
      </c>
      <c r="O56" s="143"/>
      <c r="P56" s="222" t="s">
        <v>26</v>
      </c>
      <c r="Q56" s="223"/>
    </row>
    <row r="57" spans="1:17" ht="25.9" customHeight="1" thickBot="1">
      <c r="A57" s="13">
        <v>37</v>
      </c>
      <c r="B57" s="18" t="s">
        <v>21</v>
      </c>
      <c r="C57" s="11">
        <f t="shared" si="28"/>
        <v>0</v>
      </c>
      <c r="D57" s="107">
        <v>0</v>
      </c>
      <c r="E57" s="108"/>
      <c r="F57" s="107">
        <v>0</v>
      </c>
      <c r="G57" s="108"/>
      <c r="H57" s="107">
        <v>0</v>
      </c>
      <c r="I57" s="108"/>
      <c r="J57" s="142">
        <v>0</v>
      </c>
      <c r="K57" s="143"/>
      <c r="L57" s="142">
        <v>0</v>
      </c>
      <c r="M57" s="143"/>
      <c r="N57" s="142">
        <v>0</v>
      </c>
      <c r="O57" s="143"/>
      <c r="P57" s="222" t="s">
        <v>26</v>
      </c>
      <c r="Q57" s="223"/>
    </row>
    <row r="58" spans="1:17" ht="32.25" customHeight="1" thickBot="1">
      <c r="A58" s="13">
        <v>38</v>
      </c>
      <c r="B58" s="18" t="s">
        <v>27</v>
      </c>
      <c r="C58" s="11">
        <f t="shared" si="28"/>
        <v>5500</v>
      </c>
      <c r="D58" s="107">
        <v>5500</v>
      </c>
      <c r="E58" s="108"/>
      <c r="F58" s="107">
        <v>0</v>
      </c>
      <c r="G58" s="108"/>
      <c r="H58" s="107">
        <v>0</v>
      </c>
      <c r="I58" s="108"/>
      <c r="J58" s="142">
        <v>0</v>
      </c>
      <c r="K58" s="143"/>
      <c r="L58" s="142">
        <v>0</v>
      </c>
      <c r="M58" s="143"/>
      <c r="N58" s="142">
        <v>0</v>
      </c>
      <c r="O58" s="143"/>
      <c r="P58" s="222">
        <v>4</v>
      </c>
      <c r="Q58" s="223"/>
    </row>
    <row r="59" spans="1:17" ht="125.45" customHeight="1" thickBot="1">
      <c r="A59" s="20">
        <v>39</v>
      </c>
      <c r="B59" s="16" t="s">
        <v>34</v>
      </c>
      <c r="C59" s="11">
        <f t="shared" si="28"/>
        <v>1500</v>
      </c>
      <c r="D59" s="114">
        <f>D60+D61+D62+D63</f>
        <v>1500</v>
      </c>
      <c r="E59" s="115"/>
      <c r="F59" s="114">
        <f t="shared" ref="F59" si="34">F60+F61+F62+F63</f>
        <v>0</v>
      </c>
      <c r="G59" s="115"/>
      <c r="H59" s="114">
        <f t="shared" ref="H59" si="35">H60+H61+H62+H63</f>
        <v>0</v>
      </c>
      <c r="I59" s="115"/>
      <c r="J59" s="114">
        <f t="shared" ref="J59" si="36">J60+J61+J62+J63</f>
        <v>0</v>
      </c>
      <c r="K59" s="115"/>
      <c r="L59" s="114">
        <f t="shared" ref="L59" si="37">L60+L61+L62+L63</f>
        <v>0</v>
      </c>
      <c r="M59" s="115"/>
      <c r="N59" s="114">
        <f t="shared" ref="N59" si="38">N60+N61+N62+N63</f>
        <v>0</v>
      </c>
      <c r="O59" s="115"/>
      <c r="P59" s="148">
        <v>6</v>
      </c>
      <c r="Q59" s="149"/>
    </row>
    <row r="60" spans="1:17" ht="25.15" customHeight="1" thickBot="1">
      <c r="A60" s="13">
        <v>40</v>
      </c>
      <c r="B60" s="18" t="s">
        <v>19</v>
      </c>
      <c r="C60" s="11">
        <f t="shared" si="28"/>
        <v>0</v>
      </c>
      <c r="D60" s="107">
        <v>0</v>
      </c>
      <c r="E60" s="108"/>
      <c r="F60" s="107">
        <v>0</v>
      </c>
      <c r="G60" s="108"/>
      <c r="H60" s="107">
        <v>0</v>
      </c>
      <c r="I60" s="108"/>
      <c r="J60" s="142">
        <v>0</v>
      </c>
      <c r="K60" s="143"/>
      <c r="L60" s="142">
        <v>0</v>
      </c>
      <c r="M60" s="143"/>
      <c r="N60" s="142">
        <v>0</v>
      </c>
      <c r="O60" s="143"/>
      <c r="P60" s="222" t="s">
        <v>26</v>
      </c>
      <c r="Q60" s="223"/>
    </row>
    <row r="61" spans="1:17" ht="24.6" customHeight="1" thickBot="1">
      <c r="A61" s="13">
        <v>41</v>
      </c>
      <c r="B61" s="18" t="s">
        <v>20</v>
      </c>
      <c r="C61" s="11">
        <f t="shared" si="28"/>
        <v>0</v>
      </c>
      <c r="D61" s="107">
        <v>0</v>
      </c>
      <c r="E61" s="108"/>
      <c r="F61" s="107">
        <v>0</v>
      </c>
      <c r="G61" s="108"/>
      <c r="H61" s="107">
        <v>0</v>
      </c>
      <c r="I61" s="108"/>
      <c r="J61" s="107">
        <v>0</v>
      </c>
      <c r="K61" s="108"/>
      <c r="L61" s="107">
        <v>0</v>
      </c>
      <c r="M61" s="108"/>
      <c r="N61" s="107">
        <v>0</v>
      </c>
      <c r="O61" s="108"/>
      <c r="P61" s="167" t="s">
        <v>26</v>
      </c>
      <c r="Q61" s="168"/>
    </row>
    <row r="62" spans="1:17" ht="17.45" customHeight="1" thickBot="1">
      <c r="A62" s="13">
        <v>42</v>
      </c>
      <c r="B62" s="18" t="s">
        <v>21</v>
      </c>
      <c r="C62" s="11">
        <f t="shared" si="28"/>
        <v>0</v>
      </c>
      <c r="D62" s="107">
        <v>0</v>
      </c>
      <c r="E62" s="108"/>
      <c r="F62" s="107">
        <v>0</v>
      </c>
      <c r="G62" s="108"/>
      <c r="H62" s="107">
        <v>0</v>
      </c>
      <c r="I62" s="108"/>
      <c r="J62" s="107">
        <v>0</v>
      </c>
      <c r="K62" s="108"/>
      <c r="L62" s="107">
        <v>0</v>
      </c>
      <c r="M62" s="108"/>
      <c r="N62" s="107">
        <v>0</v>
      </c>
      <c r="O62" s="108"/>
      <c r="P62" s="167" t="s">
        <v>26</v>
      </c>
      <c r="Q62" s="168"/>
    </row>
    <row r="63" spans="1:17" ht="33" customHeight="1" thickBot="1">
      <c r="A63" s="13">
        <v>43</v>
      </c>
      <c r="B63" s="18" t="s">
        <v>27</v>
      </c>
      <c r="C63" s="11">
        <f t="shared" si="28"/>
        <v>1500</v>
      </c>
      <c r="D63" s="107">
        <v>1500</v>
      </c>
      <c r="E63" s="108"/>
      <c r="F63" s="107">
        <v>0</v>
      </c>
      <c r="G63" s="108"/>
      <c r="H63" s="107">
        <v>0</v>
      </c>
      <c r="I63" s="108"/>
      <c r="J63" s="107">
        <v>0</v>
      </c>
      <c r="K63" s="108"/>
      <c r="L63" s="107">
        <v>0</v>
      </c>
      <c r="M63" s="108"/>
      <c r="N63" s="107">
        <v>0</v>
      </c>
      <c r="O63" s="108"/>
      <c r="P63" s="167">
        <v>5</v>
      </c>
      <c r="Q63" s="168"/>
    </row>
    <row r="64" spans="1:17" ht="15.75" thickBot="1">
      <c r="A64" s="13"/>
      <c r="B64" s="203" t="s">
        <v>35</v>
      </c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5"/>
    </row>
    <row r="65" spans="1:17" ht="60.6" customHeight="1" thickBot="1">
      <c r="A65" s="20">
        <v>44</v>
      </c>
      <c r="B65" s="16" t="s">
        <v>36</v>
      </c>
      <c r="C65" s="11">
        <f t="shared" ref="C65:C79" si="39">D65+F65+H65+J65+L65+N65</f>
        <v>550</v>
      </c>
      <c r="D65" s="114">
        <f>D66+D67+D68+D69</f>
        <v>300</v>
      </c>
      <c r="E65" s="115"/>
      <c r="F65" s="114">
        <f t="shared" ref="F65" si="40">F66+F67+F68+F69</f>
        <v>250</v>
      </c>
      <c r="G65" s="115"/>
      <c r="H65" s="114">
        <f t="shared" ref="H65" si="41">H66+H67+H68+H69</f>
        <v>0</v>
      </c>
      <c r="I65" s="115"/>
      <c r="J65" s="114">
        <f t="shared" ref="J65" si="42">J66+J67+J68+J69</f>
        <v>0</v>
      </c>
      <c r="K65" s="115"/>
      <c r="L65" s="114">
        <f t="shared" ref="L65" si="43">L66+L67+L68+L69</f>
        <v>0</v>
      </c>
      <c r="M65" s="115"/>
      <c r="N65" s="114">
        <f t="shared" ref="N65" si="44">N66+N67+N68+N69</f>
        <v>0</v>
      </c>
      <c r="O65" s="115"/>
      <c r="P65" s="167">
        <v>6</v>
      </c>
      <c r="Q65" s="168"/>
    </row>
    <row r="66" spans="1:17" ht="22.15" customHeight="1" thickBot="1">
      <c r="A66" s="13">
        <v>45</v>
      </c>
      <c r="B66" s="18" t="s">
        <v>37</v>
      </c>
      <c r="C66" s="11">
        <f t="shared" si="39"/>
        <v>0</v>
      </c>
      <c r="D66" s="107">
        <v>0</v>
      </c>
      <c r="E66" s="108"/>
      <c r="F66" s="107">
        <v>0</v>
      </c>
      <c r="G66" s="108"/>
      <c r="H66" s="107">
        <v>0</v>
      </c>
      <c r="I66" s="108"/>
      <c r="J66" s="107">
        <v>0</v>
      </c>
      <c r="K66" s="108"/>
      <c r="L66" s="107">
        <v>0</v>
      </c>
      <c r="M66" s="108"/>
      <c r="N66" s="107">
        <v>0</v>
      </c>
      <c r="O66" s="108"/>
      <c r="P66" s="167" t="s">
        <v>26</v>
      </c>
      <c r="Q66" s="168"/>
    </row>
    <row r="67" spans="1:17" ht="15.6" customHeight="1" thickBot="1">
      <c r="A67" s="13">
        <v>46</v>
      </c>
      <c r="B67" s="18" t="s">
        <v>38</v>
      </c>
      <c r="C67" s="11">
        <f t="shared" si="39"/>
        <v>0</v>
      </c>
      <c r="D67" s="107">
        <v>0</v>
      </c>
      <c r="E67" s="108"/>
      <c r="F67" s="107">
        <v>0</v>
      </c>
      <c r="G67" s="108"/>
      <c r="H67" s="107">
        <v>0</v>
      </c>
      <c r="I67" s="108"/>
      <c r="J67" s="107">
        <v>0</v>
      </c>
      <c r="K67" s="108"/>
      <c r="L67" s="107">
        <v>0</v>
      </c>
      <c r="M67" s="108"/>
      <c r="N67" s="107">
        <v>0</v>
      </c>
      <c r="O67" s="108"/>
      <c r="P67" s="167" t="s">
        <v>26</v>
      </c>
      <c r="Q67" s="168"/>
    </row>
    <row r="68" spans="1:17" ht="13.15" customHeight="1" thickBot="1">
      <c r="A68" s="13">
        <v>47</v>
      </c>
      <c r="B68" s="18" t="s">
        <v>21</v>
      </c>
      <c r="C68" s="11">
        <f t="shared" si="39"/>
        <v>0</v>
      </c>
      <c r="D68" s="107">
        <v>0</v>
      </c>
      <c r="E68" s="108"/>
      <c r="F68" s="107">
        <v>0</v>
      </c>
      <c r="G68" s="108"/>
      <c r="H68" s="107">
        <v>0</v>
      </c>
      <c r="I68" s="108"/>
      <c r="J68" s="107">
        <v>0</v>
      </c>
      <c r="K68" s="108"/>
      <c r="L68" s="107">
        <v>0</v>
      </c>
      <c r="M68" s="108"/>
      <c r="N68" s="107">
        <v>0</v>
      </c>
      <c r="O68" s="108"/>
      <c r="P68" s="167">
        <v>6</v>
      </c>
      <c r="Q68" s="168"/>
    </row>
    <row r="69" spans="1:17" ht="25.9" customHeight="1" thickBot="1">
      <c r="A69" s="13">
        <v>48</v>
      </c>
      <c r="B69" s="18" t="s">
        <v>27</v>
      </c>
      <c r="C69" s="11">
        <f t="shared" si="39"/>
        <v>550</v>
      </c>
      <c r="D69" s="107">
        <v>300</v>
      </c>
      <c r="E69" s="108"/>
      <c r="F69" s="107">
        <v>250</v>
      </c>
      <c r="G69" s="108"/>
      <c r="H69" s="107">
        <v>0</v>
      </c>
      <c r="I69" s="108"/>
      <c r="J69" s="107">
        <v>0</v>
      </c>
      <c r="K69" s="108"/>
      <c r="L69" s="107">
        <v>0</v>
      </c>
      <c r="M69" s="108"/>
      <c r="N69" s="107">
        <v>0</v>
      </c>
      <c r="O69" s="108"/>
      <c r="P69" s="167" t="s">
        <v>26</v>
      </c>
      <c r="Q69" s="168"/>
    </row>
    <row r="70" spans="1:17" ht="95.45" customHeight="1" thickBot="1">
      <c r="A70" s="20">
        <v>49</v>
      </c>
      <c r="B70" s="16" t="s">
        <v>39</v>
      </c>
      <c r="C70" s="11">
        <f t="shared" si="39"/>
        <v>0</v>
      </c>
      <c r="D70" s="114">
        <f>D71+D72+D73+D74</f>
        <v>0</v>
      </c>
      <c r="E70" s="115"/>
      <c r="F70" s="114">
        <f t="shared" ref="F70" si="45">F71+F72+F73+F74</f>
        <v>0</v>
      </c>
      <c r="G70" s="115"/>
      <c r="H70" s="114">
        <f t="shared" ref="H70" si="46">H71+H72+H73+H74</f>
        <v>0</v>
      </c>
      <c r="I70" s="115"/>
      <c r="J70" s="114">
        <f t="shared" ref="J70" si="47">J71+J72+J73+J74</f>
        <v>0</v>
      </c>
      <c r="K70" s="115"/>
      <c r="L70" s="114">
        <f t="shared" ref="L70" si="48">L71+L72+L73+L74</f>
        <v>0</v>
      </c>
      <c r="M70" s="115"/>
      <c r="N70" s="114">
        <f t="shared" ref="N70" si="49">N71+N72+N73+N74</f>
        <v>0</v>
      </c>
      <c r="O70" s="115"/>
      <c r="P70" s="210">
        <v>6</v>
      </c>
      <c r="Q70" s="211"/>
    </row>
    <row r="71" spans="1:17" ht="15.75" thickBot="1">
      <c r="A71" s="13">
        <v>50</v>
      </c>
      <c r="B71" s="18" t="s">
        <v>37</v>
      </c>
      <c r="C71" s="11">
        <f t="shared" si="39"/>
        <v>0</v>
      </c>
      <c r="D71" s="107">
        <v>0</v>
      </c>
      <c r="E71" s="108"/>
      <c r="F71" s="107">
        <v>0</v>
      </c>
      <c r="G71" s="108"/>
      <c r="H71" s="107">
        <v>0</v>
      </c>
      <c r="I71" s="108"/>
      <c r="J71" s="107">
        <v>0</v>
      </c>
      <c r="K71" s="108"/>
      <c r="L71" s="107">
        <v>0</v>
      </c>
      <c r="M71" s="108"/>
      <c r="N71" s="107">
        <v>0</v>
      </c>
      <c r="O71" s="108"/>
      <c r="P71" s="167" t="s">
        <v>26</v>
      </c>
      <c r="Q71" s="168"/>
    </row>
    <row r="72" spans="1:17" ht="15.75" thickBot="1">
      <c r="A72" s="13">
        <v>51</v>
      </c>
      <c r="B72" s="18" t="s">
        <v>38</v>
      </c>
      <c r="C72" s="11">
        <f t="shared" si="39"/>
        <v>0</v>
      </c>
      <c r="D72" s="107">
        <v>0</v>
      </c>
      <c r="E72" s="108"/>
      <c r="F72" s="107">
        <v>0</v>
      </c>
      <c r="G72" s="108"/>
      <c r="H72" s="107">
        <v>0</v>
      </c>
      <c r="I72" s="108"/>
      <c r="J72" s="107">
        <v>0</v>
      </c>
      <c r="K72" s="108"/>
      <c r="L72" s="107">
        <v>0</v>
      </c>
      <c r="M72" s="108"/>
      <c r="N72" s="107">
        <v>0</v>
      </c>
      <c r="O72" s="108"/>
      <c r="P72" s="167" t="s">
        <v>26</v>
      </c>
      <c r="Q72" s="168"/>
    </row>
    <row r="73" spans="1:17" ht="15.75" thickBot="1">
      <c r="A73" s="13">
        <v>52</v>
      </c>
      <c r="B73" s="18" t="s">
        <v>21</v>
      </c>
      <c r="C73" s="11">
        <f t="shared" si="39"/>
        <v>0</v>
      </c>
      <c r="D73" s="107">
        <v>0</v>
      </c>
      <c r="E73" s="108"/>
      <c r="F73" s="107">
        <v>0</v>
      </c>
      <c r="G73" s="108"/>
      <c r="H73" s="107">
        <v>0</v>
      </c>
      <c r="I73" s="108"/>
      <c r="J73" s="107">
        <v>0</v>
      </c>
      <c r="K73" s="108"/>
      <c r="L73" s="107">
        <v>0</v>
      </c>
      <c r="M73" s="108"/>
      <c r="N73" s="107">
        <v>0</v>
      </c>
      <c r="O73" s="108"/>
      <c r="P73" s="167">
        <v>6</v>
      </c>
      <c r="Q73" s="168"/>
    </row>
    <row r="74" spans="1:17" ht="32.450000000000003" customHeight="1" thickBot="1">
      <c r="A74" s="13">
        <v>53</v>
      </c>
      <c r="B74" s="18" t="s">
        <v>27</v>
      </c>
      <c r="C74" s="11">
        <f t="shared" si="39"/>
        <v>0</v>
      </c>
      <c r="D74" s="107">
        <v>0</v>
      </c>
      <c r="E74" s="108"/>
      <c r="F74" s="107">
        <v>0</v>
      </c>
      <c r="G74" s="108"/>
      <c r="H74" s="107">
        <v>0</v>
      </c>
      <c r="I74" s="108"/>
      <c r="J74" s="107">
        <v>0</v>
      </c>
      <c r="K74" s="108"/>
      <c r="L74" s="107">
        <v>0</v>
      </c>
      <c r="M74" s="108"/>
      <c r="N74" s="107">
        <v>0</v>
      </c>
      <c r="O74" s="108"/>
      <c r="P74" s="167" t="s">
        <v>26</v>
      </c>
      <c r="Q74" s="168"/>
    </row>
    <row r="75" spans="1:17" ht="63.6" customHeight="1" thickBot="1">
      <c r="A75" s="20">
        <v>54</v>
      </c>
      <c r="B75" s="16" t="s">
        <v>40</v>
      </c>
      <c r="C75" s="11">
        <f t="shared" si="39"/>
        <v>0</v>
      </c>
      <c r="D75" s="114">
        <f>D76+D77+D78+D79</f>
        <v>0</v>
      </c>
      <c r="E75" s="115"/>
      <c r="F75" s="114">
        <f t="shared" ref="F75" si="50">F76+F77+F78+F79</f>
        <v>0</v>
      </c>
      <c r="G75" s="115"/>
      <c r="H75" s="114">
        <f t="shared" ref="H75" si="51">H76+H77+H78+H79</f>
        <v>0</v>
      </c>
      <c r="I75" s="115"/>
      <c r="J75" s="114">
        <f>J76+J77+J78+J79</f>
        <v>0</v>
      </c>
      <c r="K75" s="115"/>
      <c r="L75" s="114">
        <f t="shared" ref="L75" si="52">L76+L77+L78+L79</f>
        <v>0</v>
      </c>
      <c r="M75" s="115"/>
      <c r="N75" s="114">
        <f t="shared" ref="N75" si="53">N76+N77+N78+N79</f>
        <v>0</v>
      </c>
      <c r="O75" s="115"/>
      <c r="P75" s="210">
        <v>8.9</v>
      </c>
      <c r="Q75" s="211"/>
    </row>
    <row r="76" spans="1:17" ht="20.45" customHeight="1" thickBot="1">
      <c r="A76" s="13">
        <v>55</v>
      </c>
      <c r="B76" s="18" t="s">
        <v>19</v>
      </c>
      <c r="C76" s="8">
        <f t="shared" si="39"/>
        <v>0</v>
      </c>
      <c r="D76" s="107">
        <v>0</v>
      </c>
      <c r="E76" s="108"/>
      <c r="F76" s="107">
        <v>0</v>
      </c>
      <c r="G76" s="108"/>
      <c r="H76" s="107">
        <v>0</v>
      </c>
      <c r="I76" s="108"/>
      <c r="J76" s="107">
        <v>0</v>
      </c>
      <c r="K76" s="108"/>
      <c r="L76" s="107">
        <v>0</v>
      </c>
      <c r="M76" s="108"/>
      <c r="N76" s="107">
        <v>0</v>
      </c>
      <c r="O76" s="108"/>
      <c r="P76" s="167" t="s">
        <v>26</v>
      </c>
      <c r="Q76" s="168"/>
    </row>
    <row r="77" spans="1:17" ht="20.45" customHeight="1" thickBot="1">
      <c r="A77" s="13">
        <v>56</v>
      </c>
      <c r="B77" s="18" t="s">
        <v>20</v>
      </c>
      <c r="C77" s="8">
        <f t="shared" si="39"/>
        <v>0</v>
      </c>
      <c r="D77" s="107">
        <v>0</v>
      </c>
      <c r="E77" s="108"/>
      <c r="F77" s="107">
        <v>0</v>
      </c>
      <c r="G77" s="108"/>
      <c r="H77" s="107">
        <v>0</v>
      </c>
      <c r="I77" s="108"/>
      <c r="J77" s="107">
        <v>0</v>
      </c>
      <c r="K77" s="108"/>
      <c r="L77" s="107">
        <v>0</v>
      </c>
      <c r="M77" s="108"/>
      <c r="N77" s="107">
        <v>0</v>
      </c>
      <c r="O77" s="108"/>
      <c r="P77" s="167" t="s">
        <v>26</v>
      </c>
      <c r="Q77" s="168"/>
    </row>
    <row r="78" spans="1:17" ht="13.9" customHeight="1" thickBot="1">
      <c r="A78" s="13">
        <v>57</v>
      </c>
      <c r="B78" s="18" t="s">
        <v>21</v>
      </c>
      <c r="C78" s="8">
        <f t="shared" si="39"/>
        <v>0</v>
      </c>
      <c r="D78" s="107">
        <v>0</v>
      </c>
      <c r="E78" s="108"/>
      <c r="F78" s="107">
        <v>0</v>
      </c>
      <c r="G78" s="108"/>
      <c r="H78" s="107">
        <v>0</v>
      </c>
      <c r="I78" s="108"/>
      <c r="J78" s="107">
        <v>0</v>
      </c>
      <c r="K78" s="108"/>
      <c r="L78" s="107">
        <v>0</v>
      </c>
      <c r="M78" s="108"/>
      <c r="N78" s="107">
        <v>0</v>
      </c>
      <c r="O78" s="108"/>
      <c r="P78" s="104"/>
      <c r="Q78" s="105"/>
    </row>
    <row r="79" spans="1:17">
      <c r="A79" s="196">
        <v>58</v>
      </c>
      <c r="B79" s="165" t="s">
        <v>84</v>
      </c>
      <c r="C79" s="216">
        <f t="shared" si="39"/>
        <v>0</v>
      </c>
      <c r="D79" s="124">
        <v>0</v>
      </c>
      <c r="E79" s="125"/>
      <c r="F79" s="124">
        <v>0</v>
      </c>
      <c r="G79" s="125"/>
      <c r="H79" s="124">
        <v>0</v>
      </c>
      <c r="I79" s="125"/>
      <c r="J79" s="124">
        <v>0</v>
      </c>
      <c r="K79" s="125"/>
      <c r="L79" s="124">
        <v>0</v>
      </c>
      <c r="M79" s="125"/>
      <c r="N79" s="124">
        <v>0</v>
      </c>
      <c r="O79" s="125"/>
      <c r="P79" s="218" t="s">
        <v>26</v>
      </c>
      <c r="Q79" s="219"/>
    </row>
    <row r="80" spans="1:17" ht="15.75" thickBot="1">
      <c r="A80" s="198"/>
      <c r="B80" s="166"/>
      <c r="C80" s="217"/>
      <c r="D80" s="112"/>
      <c r="E80" s="113"/>
      <c r="F80" s="112"/>
      <c r="G80" s="113"/>
      <c r="H80" s="112"/>
      <c r="I80" s="113"/>
      <c r="J80" s="112"/>
      <c r="K80" s="113"/>
      <c r="L80" s="112"/>
      <c r="M80" s="113"/>
      <c r="N80" s="112"/>
      <c r="O80" s="113"/>
      <c r="P80" s="220"/>
      <c r="Q80" s="221"/>
    </row>
    <row r="81" spans="1:17" ht="77.25" thickBot="1">
      <c r="A81" s="41">
        <v>59</v>
      </c>
      <c r="B81" s="38" t="s">
        <v>83</v>
      </c>
      <c r="C81" s="40">
        <f t="shared" ref="C81:C110" si="54">D81+F81+H81+J81+L81+N81</f>
        <v>0</v>
      </c>
      <c r="D81" s="114">
        <f>D82+D83+D84+D85</f>
        <v>0</v>
      </c>
      <c r="E81" s="115"/>
      <c r="F81" s="171">
        <f t="shared" ref="F81" si="55">F82+F83+F84+F85</f>
        <v>0</v>
      </c>
      <c r="G81" s="172"/>
      <c r="H81" s="171">
        <f t="shared" ref="H81" si="56">H82+H83+H84+H85</f>
        <v>0</v>
      </c>
      <c r="I81" s="172"/>
      <c r="J81" s="171">
        <f t="shared" ref="J81" si="57">J82+J83+J84+J85</f>
        <v>0</v>
      </c>
      <c r="K81" s="172"/>
      <c r="L81" s="171">
        <f t="shared" ref="L81" si="58">L82+L83+L84+L85</f>
        <v>0</v>
      </c>
      <c r="M81" s="172"/>
      <c r="N81" s="171">
        <f t="shared" ref="N81" si="59">N82+N83+N84+N85</f>
        <v>0</v>
      </c>
      <c r="O81" s="172"/>
      <c r="P81" s="214"/>
      <c r="Q81" s="215"/>
    </row>
    <row r="82" spans="1:17" ht="19.149999999999999" customHeight="1" thickBot="1">
      <c r="A82" s="13">
        <v>60</v>
      </c>
      <c r="B82" s="18" t="s">
        <v>19</v>
      </c>
      <c r="C82" s="40">
        <f t="shared" si="54"/>
        <v>0</v>
      </c>
      <c r="D82" s="107">
        <v>0</v>
      </c>
      <c r="E82" s="108"/>
      <c r="F82" s="107">
        <v>0</v>
      </c>
      <c r="G82" s="108"/>
      <c r="H82" s="107">
        <v>0</v>
      </c>
      <c r="I82" s="108"/>
      <c r="J82" s="107">
        <v>0</v>
      </c>
      <c r="K82" s="108"/>
      <c r="L82" s="107">
        <v>0</v>
      </c>
      <c r="M82" s="108"/>
      <c r="N82" s="107">
        <v>0</v>
      </c>
      <c r="O82" s="108"/>
      <c r="P82" s="167" t="s">
        <v>26</v>
      </c>
      <c r="Q82" s="168"/>
    </row>
    <row r="83" spans="1:17" ht="14.45" customHeight="1" thickBot="1">
      <c r="A83" s="13">
        <v>61</v>
      </c>
      <c r="B83" s="18" t="s">
        <v>20</v>
      </c>
      <c r="C83" s="40">
        <f t="shared" si="54"/>
        <v>0</v>
      </c>
      <c r="D83" s="107">
        <v>0</v>
      </c>
      <c r="E83" s="108"/>
      <c r="F83" s="107">
        <v>0</v>
      </c>
      <c r="G83" s="108"/>
      <c r="H83" s="107">
        <v>0</v>
      </c>
      <c r="I83" s="108"/>
      <c r="J83" s="107">
        <v>0</v>
      </c>
      <c r="K83" s="108"/>
      <c r="L83" s="107">
        <v>0</v>
      </c>
      <c r="M83" s="108"/>
      <c r="N83" s="107">
        <v>0</v>
      </c>
      <c r="O83" s="108"/>
      <c r="P83" s="167" t="s">
        <v>26</v>
      </c>
      <c r="Q83" s="168"/>
    </row>
    <row r="84" spans="1:17" ht="15" customHeight="1" thickBot="1">
      <c r="A84" s="13">
        <v>62</v>
      </c>
      <c r="B84" s="18" t="s">
        <v>21</v>
      </c>
      <c r="C84" s="40">
        <f t="shared" si="54"/>
        <v>0</v>
      </c>
      <c r="D84" s="107">
        <v>0</v>
      </c>
      <c r="E84" s="108"/>
      <c r="F84" s="107">
        <v>0</v>
      </c>
      <c r="G84" s="108"/>
      <c r="H84" s="107">
        <v>0</v>
      </c>
      <c r="I84" s="108"/>
      <c r="J84" s="107">
        <v>0</v>
      </c>
      <c r="K84" s="108"/>
      <c r="L84" s="107">
        <v>0</v>
      </c>
      <c r="M84" s="108"/>
      <c r="N84" s="107">
        <v>0</v>
      </c>
      <c r="O84" s="108"/>
      <c r="P84" s="167">
        <v>8.9</v>
      </c>
      <c r="Q84" s="168"/>
    </row>
    <row r="85" spans="1:17" ht="24" customHeight="1" thickBot="1">
      <c r="A85" s="13">
        <v>63</v>
      </c>
      <c r="B85" s="18" t="s">
        <v>27</v>
      </c>
      <c r="C85" s="40">
        <f t="shared" si="54"/>
        <v>0</v>
      </c>
      <c r="D85" s="107">
        <v>0</v>
      </c>
      <c r="E85" s="108"/>
      <c r="F85" s="107">
        <v>0</v>
      </c>
      <c r="G85" s="108"/>
      <c r="H85" s="107">
        <v>0</v>
      </c>
      <c r="I85" s="108"/>
      <c r="J85" s="107">
        <v>0</v>
      </c>
      <c r="K85" s="108"/>
      <c r="L85" s="107">
        <v>0</v>
      </c>
      <c r="M85" s="108"/>
      <c r="N85" s="107">
        <v>0</v>
      </c>
      <c r="O85" s="108"/>
      <c r="P85" s="167" t="s">
        <v>26</v>
      </c>
      <c r="Q85" s="168"/>
    </row>
    <row r="86" spans="1:17" ht="67.900000000000006" customHeight="1" thickBot="1">
      <c r="A86" s="20">
        <v>64</v>
      </c>
      <c r="B86" s="16" t="s">
        <v>41</v>
      </c>
      <c r="C86" s="11">
        <f t="shared" si="54"/>
        <v>0</v>
      </c>
      <c r="D86" s="114">
        <f>D87+D88+D89+D90</f>
        <v>0</v>
      </c>
      <c r="E86" s="115"/>
      <c r="F86" s="114">
        <f t="shared" ref="F86" si="60">F87+F88+F89+F90</f>
        <v>0</v>
      </c>
      <c r="G86" s="115"/>
      <c r="H86" s="114">
        <f t="shared" ref="H86" si="61">H87+H88+H89+H90</f>
        <v>0</v>
      </c>
      <c r="I86" s="115"/>
      <c r="J86" s="114">
        <f t="shared" ref="J86" si="62">J87+J88+J89+J90</f>
        <v>0</v>
      </c>
      <c r="K86" s="115"/>
      <c r="L86" s="114">
        <f t="shared" ref="L86" si="63">L87+L88+L89+L90</f>
        <v>0</v>
      </c>
      <c r="M86" s="115"/>
      <c r="N86" s="114">
        <f t="shared" ref="N86" si="64">N87+N88+N89+N90</f>
        <v>0</v>
      </c>
      <c r="O86" s="115"/>
      <c r="P86" s="210">
        <v>8.9</v>
      </c>
      <c r="Q86" s="211"/>
    </row>
    <row r="87" spans="1:17" ht="13.9" customHeight="1" thickBot="1">
      <c r="A87" s="13">
        <v>65</v>
      </c>
      <c r="B87" s="18" t="s">
        <v>19</v>
      </c>
      <c r="C87" s="11">
        <f t="shared" si="54"/>
        <v>0</v>
      </c>
      <c r="D87" s="107">
        <v>0</v>
      </c>
      <c r="E87" s="108"/>
      <c r="F87" s="107">
        <v>0</v>
      </c>
      <c r="G87" s="108"/>
      <c r="H87" s="107">
        <v>0</v>
      </c>
      <c r="I87" s="108"/>
      <c r="J87" s="107">
        <v>0</v>
      </c>
      <c r="K87" s="108"/>
      <c r="L87" s="107">
        <v>0</v>
      </c>
      <c r="M87" s="108"/>
      <c r="N87" s="107">
        <v>0</v>
      </c>
      <c r="O87" s="108"/>
      <c r="P87" s="167" t="s">
        <v>26</v>
      </c>
      <c r="Q87" s="168"/>
    </row>
    <row r="88" spans="1:17" ht="16.149999999999999" customHeight="1" thickBot="1">
      <c r="A88" s="13">
        <v>66</v>
      </c>
      <c r="B88" s="18" t="s">
        <v>20</v>
      </c>
      <c r="C88" s="11">
        <f t="shared" si="54"/>
        <v>0</v>
      </c>
      <c r="D88" s="107">
        <v>0</v>
      </c>
      <c r="E88" s="108"/>
      <c r="F88" s="107">
        <v>0</v>
      </c>
      <c r="G88" s="108"/>
      <c r="H88" s="107">
        <v>0</v>
      </c>
      <c r="I88" s="108"/>
      <c r="J88" s="107">
        <v>0</v>
      </c>
      <c r="K88" s="108"/>
      <c r="L88" s="107">
        <v>0</v>
      </c>
      <c r="M88" s="108"/>
      <c r="N88" s="107">
        <v>0</v>
      </c>
      <c r="O88" s="108"/>
      <c r="P88" s="167" t="s">
        <v>26</v>
      </c>
      <c r="Q88" s="168"/>
    </row>
    <row r="89" spans="1:17" ht="12" customHeight="1" thickBot="1">
      <c r="A89" s="13">
        <v>67</v>
      </c>
      <c r="B89" s="18" t="s">
        <v>21</v>
      </c>
      <c r="C89" s="11">
        <f t="shared" si="54"/>
        <v>0</v>
      </c>
      <c r="D89" s="107">
        <v>0</v>
      </c>
      <c r="E89" s="108"/>
      <c r="F89" s="107">
        <v>0</v>
      </c>
      <c r="G89" s="108"/>
      <c r="H89" s="107">
        <v>0</v>
      </c>
      <c r="I89" s="108"/>
      <c r="J89" s="107">
        <v>0</v>
      </c>
      <c r="K89" s="108"/>
      <c r="L89" s="107">
        <v>0</v>
      </c>
      <c r="M89" s="108"/>
      <c r="N89" s="107">
        <v>0</v>
      </c>
      <c r="O89" s="108"/>
      <c r="P89" s="167" t="s">
        <v>26</v>
      </c>
      <c r="Q89" s="168"/>
    </row>
    <row r="90" spans="1:17" ht="27.6" customHeight="1" thickBot="1">
      <c r="A90" s="13">
        <v>68</v>
      </c>
      <c r="B90" s="18" t="s">
        <v>27</v>
      </c>
      <c r="C90" s="11">
        <f t="shared" si="54"/>
        <v>0</v>
      </c>
      <c r="D90" s="107">
        <v>0</v>
      </c>
      <c r="E90" s="108"/>
      <c r="F90" s="107">
        <v>0</v>
      </c>
      <c r="G90" s="108"/>
      <c r="H90" s="107">
        <v>0</v>
      </c>
      <c r="I90" s="108"/>
      <c r="J90" s="107">
        <v>0</v>
      </c>
      <c r="K90" s="108"/>
      <c r="L90" s="107">
        <v>0</v>
      </c>
      <c r="M90" s="108"/>
      <c r="N90" s="107">
        <v>0</v>
      </c>
      <c r="O90" s="108"/>
      <c r="P90" s="167">
        <v>8.9</v>
      </c>
      <c r="Q90" s="168"/>
    </row>
    <row r="91" spans="1:17" ht="75.599999999999994" customHeight="1" thickBot="1">
      <c r="A91" s="41">
        <v>69</v>
      </c>
      <c r="B91" s="34" t="s">
        <v>88</v>
      </c>
      <c r="C91" s="43">
        <f t="shared" si="54"/>
        <v>1500</v>
      </c>
      <c r="D91" s="114">
        <f>D92+D93+D94+D95</f>
        <v>300</v>
      </c>
      <c r="E91" s="115"/>
      <c r="F91" s="116">
        <f t="shared" ref="F91" si="65">F92+F93+F94+F95</f>
        <v>300</v>
      </c>
      <c r="G91" s="117"/>
      <c r="H91" s="116">
        <f t="shared" ref="H91" si="66">H92+H93+H94+H95</f>
        <v>300</v>
      </c>
      <c r="I91" s="117"/>
      <c r="J91" s="116">
        <f t="shared" ref="J91" si="67">J92+J93+J94+J95</f>
        <v>300</v>
      </c>
      <c r="K91" s="117"/>
      <c r="L91" s="116">
        <f t="shared" ref="L91" si="68">L92+L93+L94+L95</f>
        <v>300</v>
      </c>
      <c r="M91" s="117"/>
      <c r="N91" s="116">
        <f t="shared" ref="N91" si="69">N92+N93+N94+N95</f>
        <v>0</v>
      </c>
      <c r="O91" s="117"/>
      <c r="P91" s="212">
        <v>6</v>
      </c>
      <c r="Q91" s="213"/>
    </row>
    <row r="92" spans="1:17" ht="21" customHeight="1" thickBot="1">
      <c r="A92" s="13">
        <v>70</v>
      </c>
      <c r="B92" s="44" t="s">
        <v>19</v>
      </c>
      <c r="C92" s="43">
        <f t="shared" si="54"/>
        <v>0</v>
      </c>
      <c r="D92" s="107">
        <v>0</v>
      </c>
      <c r="E92" s="108"/>
      <c r="F92" s="107">
        <v>0</v>
      </c>
      <c r="G92" s="108"/>
      <c r="H92" s="107">
        <v>0</v>
      </c>
      <c r="I92" s="108"/>
      <c r="J92" s="107">
        <v>0</v>
      </c>
      <c r="K92" s="108"/>
      <c r="L92" s="107">
        <v>0</v>
      </c>
      <c r="M92" s="108"/>
      <c r="N92" s="107">
        <v>0</v>
      </c>
      <c r="O92" s="108"/>
      <c r="P92" s="167" t="s">
        <v>26</v>
      </c>
      <c r="Q92" s="168"/>
    </row>
    <row r="93" spans="1:17" ht="22.9" customHeight="1" thickBot="1">
      <c r="A93" s="13">
        <v>71</v>
      </c>
      <c r="B93" s="18" t="s">
        <v>20</v>
      </c>
      <c r="C93" s="43">
        <f t="shared" si="54"/>
        <v>0</v>
      </c>
      <c r="D93" s="107">
        <v>0</v>
      </c>
      <c r="E93" s="108"/>
      <c r="F93" s="107">
        <v>0</v>
      </c>
      <c r="G93" s="108"/>
      <c r="H93" s="107">
        <v>0</v>
      </c>
      <c r="I93" s="108"/>
      <c r="J93" s="107">
        <v>0</v>
      </c>
      <c r="K93" s="108"/>
      <c r="L93" s="107">
        <v>0</v>
      </c>
      <c r="M93" s="108"/>
      <c r="N93" s="107">
        <v>0</v>
      </c>
      <c r="O93" s="108"/>
      <c r="P93" s="167" t="s">
        <v>26</v>
      </c>
      <c r="Q93" s="168"/>
    </row>
    <row r="94" spans="1:17" ht="17.45" customHeight="1" thickBot="1">
      <c r="A94" s="13">
        <v>72</v>
      </c>
      <c r="B94" s="18" t="s">
        <v>21</v>
      </c>
      <c r="C94" s="43">
        <f t="shared" si="54"/>
        <v>0</v>
      </c>
      <c r="D94" s="107">
        <v>0</v>
      </c>
      <c r="E94" s="108"/>
      <c r="F94" s="107">
        <v>0</v>
      </c>
      <c r="G94" s="108"/>
      <c r="H94" s="107">
        <v>0</v>
      </c>
      <c r="I94" s="108"/>
      <c r="J94" s="107">
        <v>0</v>
      </c>
      <c r="K94" s="108"/>
      <c r="L94" s="107">
        <v>0</v>
      </c>
      <c r="M94" s="108"/>
      <c r="N94" s="107">
        <v>0</v>
      </c>
      <c r="O94" s="108"/>
      <c r="P94" s="167">
        <v>6</v>
      </c>
      <c r="Q94" s="168"/>
    </row>
    <row r="95" spans="1:17" ht="22.15" customHeight="1" thickBot="1">
      <c r="A95" s="13">
        <v>73</v>
      </c>
      <c r="B95" s="18" t="s">
        <v>27</v>
      </c>
      <c r="C95" s="40">
        <f t="shared" si="54"/>
        <v>1500</v>
      </c>
      <c r="D95" s="107">
        <v>300</v>
      </c>
      <c r="E95" s="108"/>
      <c r="F95" s="107">
        <v>300</v>
      </c>
      <c r="G95" s="108"/>
      <c r="H95" s="107">
        <v>300</v>
      </c>
      <c r="I95" s="108"/>
      <c r="J95" s="107">
        <v>300</v>
      </c>
      <c r="K95" s="108"/>
      <c r="L95" s="107">
        <v>300</v>
      </c>
      <c r="M95" s="108"/>
      <c r="N95" s="107">
        <v>0</v>
      </c>
      <c r="O95" s="108"/>
      <c r="P95" s="167" t="s">
        <v>26</v>
      </c>
      <c r="Q95" s="168"/>
    </row>
    <row r="96" spans="1:17" ht="117" customHeight="1" thickBot="1">
      <c r="A96" s="88">
        <v>74</v>
      </c>
      <c r="B96" s="16" t="s">
        <v>90</v>
      </c>
      <c r="C96" s="87">
        <f>D96+F96+H96+J96+L96+N96</f>
        <v>92.8</v>
      </c>
      <c r="D96" s="107">
        <f>D97+D98+D99+D100</f>
        <v>0</v>
      </c>
      <c r="E96" s="108"/>
      <c r="F96" s="107">
        <f>F97+F98+F99+F100</f>
        <v>92.8</v>
      </c>
      <c r="G96" s="108"/>
      <c r="H96" s="107">
        <f>H97+H98+H99+H100</f>
        <v>0</v>
      </c>
      <c r="I96" s="108"/>
      <c r="J96" s="107">
        <f>J97+J98+J99+J100</f>
        <v>0</v>
      </c>
      <c r="K96" s="108"/>
      <c r="L96" s="107">
        <f>L97+L98+L99+L100</f>
        <v>0</v>
      </c>
      <c r="M96" s="108"/>
      <c r="N96" s="107">
        <f>N97+N98+N99+N100</f>
        <v>0</v>
      </c>
      <c r="O96" s="108"/>
      <c r="P96" s="89"/>
      <c r="Q96" s="90"/>
    </row>
    <row r="97" spans="1:17" ht="22.15" customHeight="1" thickBot="1">
      <c r="A97" s="88">
        <v>75</v>
      </c>
      <c r="B97" s="18" t="s">
        <v>37</v>
      </c>
      <c r="C97" s="87">
        <f>D97+F97+H97+J97+L97+N97</f>
        <v>0</v>
      </c>
      <c r="D97" s="107">
        <v>0</v>
      </c>
      <c r="E97" s="108"/>
      <c r="F97" s="107">
        <v>0</v>
      </c>
      <c r="G97" s="108"/>
      <c r="H97" s="107">
        <v>0</v>
      </c>
      <c r="I97" s="108"/>
      <c r="J97" s="107">
        <v>0</v>
      </c>
      <c r="K97" s="108"/>
      <c r="L97" s="107">
        <v>0</v>
      </c>
      <c r="M97" s="108"/>
      <c r="N97" s="107">
        <v>0</v>
      </c>
      <c r="O97" s="108"/>
      <c r="P97" s="89"/>
      <c r="Q97" s="90"/>
    </row>
    <row r="98" spans="1:17" ht="22.15" customHeight="1" thickBot="1">
      <c r="A98" s="88">
        <v>76</v>
      </c>
      <c r="B98" s="18" t="s">
        <v>38</v>
      </c>
      <c r="C98" s="87">
        <f>D98+F98+H98+J98+L98+N98</f>
        <v>0</v>
      </c>
      <c r="D98" s="107">
        <v>0</v>
      </c>
      <c r="E98" s="108"/>
      <c r="F98" s="107">
        <v>0</v>
      </c>
      <c r="G98" s="108"/>
      <c r="H98" s="107">
        <v>0</v>
      </c>
      <c r="I98" s="108"/>
      <c r="J98" s="107">
        <v>0</v>
      </c>
      <c r="K98" s="108"/>
      <c r="L98" s="107">
        <v>0</v>
      </c>
      <c r="M98" s="108"/>
      <c r="N98" s="107">
        <v>0</v>
      </c>
      <c r="O98" s="108"/>
      <c r="P98" s="89"/>
      <c r="Q98" s="90"/>
    </row>
    <row r="99" spans="1:17" ht="22.15" customHeight="1" thickBot="1">
      <c r="A99" s="88">
        <v>77</v>
      </c>
      <c r="B99" s="18" t="s">
        <v>21</v>
      </c>
      <c r="C99" s="87">
        <f>D99+F99+H99+J99+L99+N99</f>
        <v>92.8</v>
      </c>
      <c r="D99" s="107">
        <v>0</v>
      </c>
      <c r="E99" s="108"/>
      <c r="F99" s="107">
        <v>92.8</v>
      </c>
      <c r="G99" s="108"/>
      <c r="H99" s="107">
        <v>0</v>
      </c>
      <c r="I99" s="108"/>
      <c r="J99" s="107">
        <v>0</v>
      </c>
      <c r="K99" s="108"/>
      <c r="L99" s="107">
        <v>0</v>
      </c>
      <c r="M99" s="108"/>
      <c r="N99" s="107">
        <v>0</v>
      </c>
      <c r="O99" s="108"/>
      <c r="P99" s="89"/>
      <c r="Q99" s="90"/>
    </row>
    <row r="100" spans="1:17" ht="22.15" customHeight="1" thickBot="1">
      <c r="A100" s="88">
        <v>78</v>
      </c>
      <c r="B100" s="18" t="s">
        <v>74</v>
      </c>
      <c r="C100" s="87">
        <f>D100+F100+H100+J100+L100+N100</f>
        <v>0</v>
      </c>
      <c r="D100" s="107"/>
      <c r="E100" s="108"/>
      <c r="F100" s="107"/>
      <c r="G100" s="108"/>
      <c r="H100" s="107"/>
      <c r="I100" s="108"/>
      <c r="J100" s="107"/>
      <c r="K100" s="108"/>
      <c r="L100" s="107"/>
      <c r="M100" s="108"/>
      <c r="N100" s="107"/>
      <c r="O100" s="108"/>
      <c r="P100" s="89"/>
      <c r="Q100" s="90"/>
    </row>
    <row r="101" spans="1:17" ht="70.150000000000006" customHeight="1" thickBot="1">
      <c r="A101" s="20">
        <v>79</v>
      </c>
      <c r="B101" s="16" t="s">
        <v>93</v>
      </c>
      <c r="C101" s="11">
        <f t="shared" si="54"/>
        <v>0</v>
      </c>
      <c r="D101" s="114">
        <f>D102+D103+D104+D105</f>
        <v>0</v>
      </c>
      <c r="E101" s="115"/>
      <c r="F101" s="114">
        <f t="shared" ref="F101" si="70">F102+F103+F104+F105</f>
        <v>0</v>
      </c>
      <c r="G101" s="115"/>
      <c r="H101" s="114">
        <f t="shared" ref="H101" si="71">H102+H103+H104+H105</f>
        <v>0</v>
      </c>
      <c r="I101" s="115"/>
      <c r="J101" s="114">
        <f t="shared" ref="J101" si="72">J102+J103+J104+J105</f>
        <v>0</v>
      </c>
      <c r="K101" s="115"/>
      <c r="L101" s="114">
        <f t="shared" ref="L101" si="73">L102+L103+L104+L105</f>
        <v>0</v>
      </c>
      <c r="M101" s="115"/>
      <c r="N101" s="114">
        <f t="shared" ref="N101" si="74">N102+N103+N104+N105</f>
        <v>0</v>
      </c>
      <c r="O101" s="115"/>
      <c r="P101" s="210">
        <v>6</v>
      </c>
      <c r="Q101" s="211"/>
    </row>
    <row r="102" spans="1:17" ht="23.45" customHeight="1" thickBot="1">
      <c r="A102" s="13">
        <v>80</v>
      </c>
      <c r="B102" s="18" t="s">
        <v>19</v>
      </c>
      <c r="C102" s="11">
        <f t="shared" si="54"/>
        <v>0</v>
      </c>
      <c r="D102" s="107">
        <v>0</v>
      </c>
      <c r="E102" s="108"/>
      <c r="F102" s="107">
        <v>0</v>
      </c>
      <c r="G102" s="108"/>
      <c r="H102" s="107">
        <v>0</v>
      </c>
      <c r="I102" s="108"/>
      <c r="J102" s="107">
        <v>0</v>
      </c>
      <c r="K102" s="108"/>
      <c r="L102" s="107">
        <v>0</v>
      </c>
      <c r="M102" s="108"/>
      <c r="N102" s="107">
        <v>0</v>
      </c>
      <c r="O102" s="108"/>
      <c r="P102" s="167" t="s">
        <v>26</v>
      </c>
      <c r="Q102" s="168"/>
    </row>
    <row r="103" spans="1:17" ht="21.6" customHeight="1" thickBot="1">
      <c r="A103" s="13">
        <v>81</v>
      </c>
      <c r="B103" s="18" t="s">
        <v>20</v>
      </c>
      <c r="C103" s="11">
        <f t="shared" si="54"/>
        <v>0</v>
      </c>
      <c r="D103" s="107">
        <v>0</v>
      </c>
      <c r="E103" s="108"/>
      <c r="F103" s="107">
        <v>0</v>
      </c>
      <c r="G103" s="108"/>
      <c r="H103" s="107">
        <v>0</v>
      </c>
      <c r="I103" s="108"/>
      <c r="J103" s="107">
        <v>0</v>
      </c>
      <c r="K103" s="108"/>
      <c r="L103" s="107">
        <v>0</v>
      </c>
      <c r="M103" s="108"/>
      <c r="N103" s="107">
        <v>0</v>
      </c>
      <c r="O103" s="108"/>
      <c r="P103" s="167" t="s">
        <v>26</v>
      </c>
      <c r="Q103" s="168"/>
    </row>
    <row r="104" spans="1:17" ht="15.6" customHeight="1" thickBot="1">
      <c r="A104" s="13">
        <v>82</v>
      </c>
      <c r="B104" s="18" t="s">
        <v>21</v>
      </c>
      <c r="C104" s="11">
        <f t="shared" si="54"/>
        <v>0</v>
      </c>
      <c r="D104" s="107">
        <v>0</v>
      </c>
      <c r="E104" s="108"/>
      <c r="F104" s="107">
        <v>0</v>
      </c>
      <c r="G104" s="108"/>
      <c r="H104" s="107">
        <v>0</v>
      </c>
      <c r="I104" s="108"/>
      <c r="J104" s="107">
        <v>0</v>
      </c>
      <c r="K104" s="108"/>
      <c r="L104" s="107">
        <v>0</v>
      </c>
      <c r="M104" s="108"/>
      <c r="N104" s="107">
        <v>0</v>
      </c>
      <c r="O104" s="108"/>
      <c r="P104" s="167">
        <v>6</v>
      </c>
      <c r="Q104" s="168"/>
    </row>
    <row r="105" spans="1:17" ht="24.6" customHeight="1" thickBot="1">
      <c r="A105" s="13">
        <v>83</v>
      </c>
      <c r="B105" s="18" t="s">
        <v>27</v>
      </c>
      <c r="C105" s="11">
        <f t="shared" si="54"/>
        <v>0</v>
      </c>
      <c r="D105" s="107">
        <v>0</v>
      </c>
      <c r="E105" s="108"/>
      <c r="F105" s="107">
        <v>0</v>
      </c>
      <c r="G105" s="108"/>
      <c r="H105" s="107">
        <v>0</v>
      </c>
      <c r="I105" s="108"/>
      <c r="J105" s="107">
        <v>0</v>
      </c>
      <c r="K105" s="108"/>
      <c r="L105" s="107">
        <v>0</v>
      </c>
      <c r="M105" s="108"/>
      <c r="N105" s="107">
        <v>0</v>
      </c>
      <c r="O105" s="108"/>
      <c r="P105" s="167" t="s">
        <v>26</v>
      </c>
      <c r="Q105" s="168"/>
    </row>
    <row r="106" spans="1:17" ht="75.599999999999994" customHeight="1" thickBot="1">
      <c r="A106" s="20">
        <v>84</v>
      </c>
      <c r="B106" s="16" t="s">
        <v>94</v>
      </c>
      <c r="C106" s="11">
        <f t="shared" si="54"/>
        <v>0</v>
      </c>
      <c r="D106" s="114">
        <f>D107+D108+D109+D110</f>
        <v>0</v>
      </c>
      <c r="E106" s="115"/>
      <c r="F106" s="114">
        <f t="shared" ref="F106" si="75">F107+F108+F109+F110</f>
        <v>0</v>
      </c>
      <c r="G106" s="115"/>
      <c r="H106" s="114">
        <f t="shared" ref="H106" si="76">H107+H108+H109+H110</f>
        <v>0</v>
      </c>
      <c r="I106" s="115"/>
      <c r="J106" s="114">
        <f t="shared" ref="J106" si="77">J107+J108+J109+J110</f>
        <v>0</v>
      </c>
      <c r="K106" s="115"/>
      <c r="L106" s="114">
        <f t="shared" ref="L106" si="78">L107+L108+L109+L110</f>
        <v>0</v>
      </c>
      <c r="M106" s="115"/>
      <c r="N106" s="114">
        <f t="shared" ref="N106" si="79">N107+N108+N109+N110</f>
        <v>0</v>
      </c>
      <c r="O106" s="115"/>
      <c r="P106" s="208">
        <v>7</v>
      </c>
      <c r="Q106" s="209"/>
    </row>
    <row r="107" spans="1:17" ht="22.9" customHeight="1" thickBot="1">
      <c r="A107" s="13">
        <v>85</v>
      </c>
      <c r="B107" s="18" t="s">
        <v>19</v>
      </c>
      <c r="C107" s="11">
        <f t="shared" si="54"/>
        <v>0</v>
      </c>
      <c r="D107" s="107">
        <v>0</v>
      </c>
      <c r="E107" s="108"/>
      <c r="F107" s="107">
        <v>0</v>
      </c>
      <c r="G107" s="108"/>
      <c r="H107" s="107">
        <v>0</v>
      </c>
      <c r="I107" s="108"/>
      <c r="J107" s="107">
        <v>0</v>
      </c>
      <c r="K107" s="108"/>
      <c r="L107" s="107">
        <v>0</v>
      </c>
      <c r="M107" s="108"/>
      <c r="N107" s="107">
        <v>0</v>
      </c>
      <c r="O107" s="108"/>
      <c r="P107" s="167" t="s">
        <v>26</v>
      </c>
      <c r="Q107" s="168"/>
    </row>
    <row r="108" spans="1:17" ht="21" customHeight="1" thickBot="1">
      <c r="A108" s="13">
        <v>86</v>
      </c>
      <c r="B108" s="18" t="s">
        <v>20</v>
      </c>
      <c r="C108" s="11">
        <f t="shared" si="54"/>
        <v>0</v>
      </c>
      <c r="D108" s="107">
        <v>0</v>
      </c>
      <c r="E108" s="108"/>
      <c r="F108" s="107">
        <v>0</v>
      </c>
      <c r="G108" s="108"/>
      <c r="H108" s="107">
        <v>0</v>
      </c>
      <c r="I108" s="108"/>
      <c r="J108" s="107">
        <v>0</v>
      </c>
      <c r="K108" s="108"/>
      <c r="L108" s="107">
        <v>0</v>
      </c>
      <c r="M108" s="108"/>
      <c r="N108" s="107">
        <v>0</v>
      </c>
      <c r="O108" s="108"/>
      <c r="P108" s="167" t="s">
        <v>26</v>
      </c>
      <c r="Q108" s="168"/>
    </row>
    <row r="109" spans="1:17" ht="18.600000000000001" customHeight="1" thickBot="1">
      <c r="A109" s="13">
        <v>87</v>
      </c>
      <c r="B109" s="18" t="s">
        <v>21</v>
      </c>
      <c r="C109" s="11">
        <f t="shared" si="54"/>
        <v>0</v>
      </c>
      <c r="D109" s="107">
        <v>0</v>
      </c>
      <c r="E109" s="108"/>
      <c r="F109" s="107">
        <v>0</v>
      </c>
      <c r="G109" s="108"/>
      <c r="H109" s="107">
        <v>0</v>
      </c>
      <c r="I109" s="108"/>
      <c r="J109" s="107">
        <v>0</v>
      </c>
      <c r="K109" s="108"/>
      <c r="L109" s="107">
        <v>0</v>
      </c>
      <c r="M109" s="108"/>
      <c r="N109" s="107">
        <v>0</v>
      </c>
      <c r="O109" s="108"/>
      <c r="P109" s="167">
        <v>7</v>
      </c>
      <c r="Q109" s="168"/>
    </row>
    <row r="110" spans="1:17" ht="28.9" customHeight="1" thickBot="1">
      <c r="A110" s="13">
        <v>88</v>
      </c>
      <c r="B110" s="18" t="s">
        <v>27</v>
      </c>
      <c r="C110" s="11">
        <f t="shared" si="54"/>
        <v>0</v>
      </c>
      <c r="D110" s="107">
        <v>0</v>
      </c>
      <c r="E110" s="108"/>
      <c r="F110" s="107">
        <v>0</v>
      </c>
      <c r="G110" s="108"/>
      <c r="H110" s="107">
        <v>0</v>
      </c>
      <c r="I110" s="108"/>
      <c r="J110" s="107">
        <v>0</v>
      </c>
      <c r="K110" s="108"/>
      <c r="L110" s="107">
        <v>0</v>
      </c>
      <c r="M110" s="108"/>
      <c r="N110" s="107">
        <v>0</v>
      </c>
      <c r="O110" s="108"/>
      <c r="P110" s="167" t="s">
        <v>26</v>
      </c>
      <c r="Q110" s="168"/>
    </row>
    <row r="111" spans="1:17" ht="15.75" thickBot="1">
      <c r="A111" s="13">
        <v>89</v>
      </c>
      <c r="B111" s="203" t="s">
        <v>42</v>
      </c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5"/>
    </row>
    <row r="112" spans="1:17" ht="115.15" customHeight="1" thickBot="1">
      <c r="A112" s="33">
        <v>90</v>
      </c>
      <c r="B112" s="34" t="s">
        <v>95</v>
      </c>
      <c r="C112" s="129">
        <f t="shared" ref="C112:C141" si="80">E112+G112+I112+K112+M112+O112</f>
        <v>10282.751</v>
      </c>
      <c r="D112" s="128"/>
      <c r="E112" s="129">
        <f>E113+E114+E115+E116</f>
        <v>6008.33</v>
      </c>
      <c r="F112" s="144"/>
      <c r="G112" s="206">
        <f t="shared" ref="G112" si="81">G113+G114+G115+G116</f>
        <v>4274.4209999999994</v>
      </c>
      <c r="H112" s="207"/>
      <c r="I112" s="206">
        <f t="shared" ref="I112" si="82">I113+I114+I115+I116</f>
        <v>0</v>
      </c>
      <c r="J112" s="207"/>
      <c r="K112" s="206">
        <f t="shared" ref="K112" si="83">K113+K114+K115+K116</f>
        <v>0</v>
      </c>
      <c r="L112" s="207"/>
      <c r="M112" s="206">
        <f t="shared" ref="M112" si="84">M113+M114+M115+M116</f>
        <v>0</v>
      </c>
      <c r="N112" s="207"/>
      <c r="O112" s="206">
        <f t="shared" ref="O112" si="85">O113+O114+O115+O116</f>
        <v>0</v>
      </c>
      <c r="P112" s="207"/>
      <c r="Q112" s="54">
        <v>4</v>
      </c>
    </row>
    <row r="113" spans="1:17" ht="22.9" customHeight="1" thickBot="1">
      <c r="A113" s="49">
        <v>91</v>
      </c>
      <c r="B113" s="50" t="s">
        <v>19</v>
      </c>
      <c r="C113" s="129">
        <f t="shared" si="80"/>
        <v>0</v>
      </c>
      <c r="D113" s="128"/>
      <c r="E113" s="107">
        <v>0</v>
      </c>
      <c r="F113" s="108"/>
      <c r="G113" s="107">
        <v>0</v>
      </c>
      <c r="H113" s="108"/>
      <c r="I113" s="107">
        <v>0</v>
      </c>
      <c r="J113" s="108"/>
      <c r="K113" s="107">
        <v>0</v>
      </c>
      <c r="L113" s="108"/>
      <c r="M113" s="107">
        <v>0</v>
      </c>
      <c r="N113" s="108"/>
      <c r="O113" s="107">
        <v>0</v>
      </c>
      <c r="P113" s="108"/>
      <c r="Q113" s="21" t="s">
        <v>26</v>
      </c>
    </row>
    <row r="114" spans="1:17" ht="33.75" customHeight="1" thickBot="1">
      <c r="A114" s="13">
        <v>92</v>
      </c>
      <c r="B114" s="18" t="s">
        <v>108</v>
      </c>
      <c r="C114" s="129">
        <f t="shared" si="80"/>
        <v>8112.48</v>
      </c>
      <c r="D114" s="128"/>
      <c r="E114" s="107">
        <v>4056.24</v>
      </c>
      <c r="F114" s="108"/>
      <c r="G114" s="107">
        <v>4056.24</v>
      </c>
      <c r="H114" s="108"/>
      <c r="I114" s="107">
        <v>0</v>
      </c>
      <c r="J114" s="108"/>
      <c r="K114" s="107">
        <v>0</v>
      </c>
      <c r="L114" s="108"/>
      <c r="M114" s="107">
        <v>0</v>
      </c>
      <c r="N114" s="108"/>
      <c r="O114" s="107">
        <v>0</v>
      </c>
      <c r="P114" s="108"/>
      <c r="Q114" s="21" t="s">
        <v>26</v>
      </c>
    </row>
    <row r="115" spans="1:17" ht="17.45" customHeight="1" thickBot="1">
      <c r="A115" s="13">
        <v>93</v>
      </c>
      <c r="B115" s="18" t="s">
        <v>21</v>
      </c>
      <c r="C115" s="129">
        <f t="shared" si="80"/>
        <v>2170.2709999999997</v>
      </c>
      <c r="D115" s="128"/>
      <c r="E115" s="107">
        <v>1952.09</v>
      </c>
      <c r="F115" s="108"/>
      <c r="G115" s="107">
        <v>218.18100000000001</v>
      </c>
      <c r="H115" s="108"/>
      <c r="I115" s="107">
        <v>0</v>
      </c>
      <c r="J115" s="108"/>
      <c r="K115" s="107">
        <v>0</v>
      </c>
      <c r="L115" s="108"/>
      <c r="M115" s="107">
        <v>0</v>
      </c>
      <c r="N115" s="108"/>
      <c r="O115" s="107">
        <v>0</v>
      </c>
      <c r="P115" s="108"/>
      <c r="Q115" s="21" t="s">
        <v>26</v>
      </c>
    </row>
    <row r="116" spans="1:17" ht="28.15" customHeight="1" thickBot="1">
      <c r="A116" s="13">
        <v>94</v>
      </c>
      <c r="B116" s="18" t="s">
        <v>27</v>
      </c>
      <c r="C116" s="129">
        <f t="shared" si="80"/>
        <v>0</v>
      </c>
      <c r="D116" s="128"/>
      <c r="E116" s="107">
        <v>0</v>
      </c>
      <c r="F116" s="108"/>
      <c r="G116" s="107">
        <v>0</v>
      </c>
      <c r="H116" s="108"/>
      <c r="I116" s="107">
        <v>0</v>
      </c>
      <c r="J116" s="108"/>
      <c r="K116" s="107">
        <v>0</v>
      </c>
      <c r="L116" s="108"/>
      <c r="M116" s="107">
        <v>0</v>
      </c>
      <c r="N116" s="108"/>
      <c r="O116" s="107">
        <v>0</v>
      </c>
      <c r="P116" s="108"/>
      <c r="Q116" s="21">
        <v>4</v>
      </c>
    </row>
    <row r="117" spans="1:17" ht="100.9" customHeight="1" thickBot="1">
      <c r="A117" s="20">
        <v>95</v>
      </c>
      <c r="B117" s="29" t="s">
        <v>96</v>
      </c>
      <c r="C117" s="114">
        <f t="shared" si="80"/>
        <v>200</v>
      </c>
      <c r="D117" s="128"/>
      <c r="E117" s="114">
        <f>E118+E119+E120+E121</f>
        <v>200</v>
      </c>
      <c r="F117" s="115"/>
      <c r="G117" s="114">
        <f t="shared" ref="G117" si="86">G118+G119+G120+G121</f>
        <v>0</v>
      </c>
      <c r="H117" s="115"/>
      <c r="I117" s="114">
        <f t="shared" ref="I117" si="87">I118+I119+I120+I121</f>
        <v>0</v>
      </c>
      <c r="J117" s="115"/>
      <c r="K117" s="114">
        <f t="shared" ref="K117" si="88">K118+K119+K120+K121</f>
        <v>0</v>
      </c>
      <c r="L117" s="115"/>
      <c r="M117" s="114">
        <f t="shared" ref="M117" si="89">M118+M119+M120+M121</f>
        <v>0</v>
      </c>
      <c r="N117" s="115"/>
      <c r="O117" s="114">
        <f t="shared" ref="O117" si="90">O118+O119+O120+O121</f>
        <v>0</v>
      </c>
      <c r="P117" s="115"/>
      <c r="Q117" s="22">
        <v>8.9</v>
      </c>
    </row>
    <row r="118" spans="1:17" ht="15.75" thickBot="1">
      <c r="A118" s="13">
        <v>96</v>
      </c>
      <c r="B118" s="18" t="s">
        <v>19</v>
      </c>
      <c r="C118" s="114">
        <f t="shared" si="80"/>
        <v>0</v>
      </c>
      <c r="D118" s="128"/>
      <c r="E118" s="107">
        <v>0</v>
      </c>
      <c r="F118" s="108"/>
      <c r="G118" s="107">
        <v>0</v>
      </c>
      <c r="H118" s="108"/>
      <c r="I118" s="107">
        <v>0</v>
      </c>
      <c r="J118" s="108"/>
      <c r="K118" s="107">
        <v>0</v>
      </c>
      <c r="L118" s="108"/>
      <c r="M118" s="107">
        <v>0</v>
      </c>
      <c r="N118" s="108"/>
      <c r="O118" s="107">
        <v>0</v>
      </c>
      <c r="P118" s="108"/>
      <c r="Q118" s="21" t="s">
        <v>26</v>
      </c>
    </row>
    <row r="119" spans="1:17" ht="22.15" customHeight="1" thickBot="1">
      <c r="A119" s="13">
        <v>97</v>
      </c>
      <c r="B119" s="18" t="s">
        <v>20</v>
      </c>
      <c r="C119" s="114">
        <f t="shared" si="80"/>
        <v>0</v>
      </c>
      <c r="D119" s="128"/>
      <c r="E119" s="107">
        <v>0</v>
      </c>
      <c r="F119" s="108"/>
      <c r="G119" s="107">
        <v>0</v>
      </c>
      <c r="H119" s="108"/>
      <c r="I119" s="107">
        <v>0</v>
      </c>
      <c r="J119" s="108"/>
      <c r="K119" s="107">
        <v>0</v>
      </c>
      <c r="L119" s="108"/>
      <c r="M119" s="107">
        <v>0</v>
      </c>
      <c r="N119" s="108"/>
      <c r="O119" s="107">
        <v>0</v>
      </c>
      <c r="P119" s="108"/>
      <c r="Q119" s="21" t="s">
        <v>26</v>
      </c>
    </row>
    <row r="120" spans="1:17" ht="18" customHeight="1" thickBot="1">
      <c r="A120" s="13">
        <v>98</v>
      </c>
      <c r="B120" s="18" t="s">
        <v>21</v>
      </c>
      <c r="C120" s="114">
        <f t="shared" si="80"/>
        <v>0</v>
      </c>
      <c r="D120" s="128"/>
      <c r="E120" s="107">
        <v>0</v>
      </c>
      <c r="F120" s="108"/>
      <c r="G120" s="107">
        <v>0</v>
      </c>
      <c r="H120" s="108"/>
      <c r="I120" s="107">
        <v>0</v>
      </c>
      <c r="J120" s="108"/>
      <c r="K120" s="107">
        <v>0</v>
      </c>
      <c r="L120" s="108"/>
      <c r="M120" s="107">
        <v>0</v>
      </c>
      <c r="N120" s="108"/>
      <c r="O120" s="107">
        <v>0</v>
      </c>
      <c r="P120" s="108"/>
      <c r="Q120" s="21" t="s">
        <v>26</v>
      </c>
    </row>
    <row r="121" spans="1:17" ht="27.6" customHeight="1" thickBot="1">
      <c r="A121" s="13">
        <v>99</v>
      </c>
      <c r="B121" s="18" t="s">
        <v>27</v>
      </c>
      <c r="C121" s="114">
        <f t="shared" si="80"/>
        <v>200</v>
      </c>
      <c r="D121" s="128"/>
      <c r="E121" s="107">
        <v>200</v>
      </c>
      <c r="F121" s="108"/>
      <c r="G121" s="107">
        <v>0</v>
      </c>
      <c r="H121" s="108"/>
      <c r="I121" s="107">
        <v>0</v>
      </c>
      <c r="J121" s="108"/>
      <c r="K121" s="107">
        <v>0</v>
      </c>
      <c r="L121" s="108"/>
      <c r="M121" s="107">
        <v>0</v>
      </c>
      <c r="N121" s="108"/>
      <c r="O121" s="107">
        <v>0</v>
      </c>
      <c r="P121" s="108"/>
      <c r="Q121" s="21">
        <v>8.9</v>
      </c>
    </row>
    <row r="122" spans="1:17" ht="71.45" customHeight="1" thickBot="1">
      <c r="A122" s="20">
        <v>100</v>
      </c>
      <c r="B122" s="29" t="s">
        <v>97</v>
      </c>
      <c r="C122" s="114">
        <f t="shared" si="80"/>
        <v>1400</v>
      </c>
      <c r="D122" s="128"/>
      <c r="E122" s="114">
        <f>E123+E124+E125+E126</f>
        <v>700</v>
      </c>
      <c r="F122" s="115"/>
      <c r="G122" s="114">
        <f t="shared" ref="G122" si="91">G123+G124+G125+G126</f>
        <v>700</v>
      </c>
      <c r="H122" s="115"/>
      <c r="I122" s="114">
        <f t="shared" ref="I122" si="92">I123+I124+I125+I126</f>
        <v>0</v>
      </c>
      <c r="J122" s="115"/>
      <c r="K122" s="114">
        <f t="shared" ref="K122" si="93">K123+K124+K125+K126</f>
        <v>0</v>
      </c>
      <c r="L122" s="115"/>
      <c r="M122" s="114">
        <f t="shared" ref="M122" si="94">M123+M124+M125+M126</f>
        <v>0</v>
      </c>
      <c r="N122" s="115"/>
      <c r="O122" s="114">
        <f t="shared" ref="O122" si="95">O123+O124+O125+O126</f>
        <v>0</v>
      </c>
      <c r="P122" s="115"/>
      <c r="Q122" s="22">
        <v>4.5</v>
      </c>
    </row>
    <row r="123" spans="1:17" ht="15.75" thickBot="1">
      <c r="A123" s="13">
        <v>101</v>
      </c>
      <c r="B123" s="18" t="s">
        <v>19</v>
      </c>
      <c r="C123" s="114">
        <f t="shared" si="80"/>
        <v>0</v>
      </c>
      <c r="D123" s="128"/>
      <c r="E123" s="107">
        <v>0</v>
      </c>
      <c r="F123" s="108"/>
      <c r="G123" s="107">
        <v>0</v>
      </c>
      <c r="H123" s="108"/>
      <c r="I123" s="107">
        <v>0</v>
      </c>
      <c r="J123" s="108"/>
      <c r="K123" s="107">
        <v>0</v>
      </c>
      <c r="L123" s="108"/>
      <c r="M123" s="107">
        <v>0</v>
      </c>
      <c r="N123" s="108"/>
      <c r="O123" s="107">
        <v>0</v>
      </c>
      <c r="P123" s="108"/>
      <c r="Q123" s="21" t="s">
        <v>26</v>
      </c>
    </row>
    <row r="124" spans="1:17" ht="36.6" customHeight="1" thickBot="1">
      <c r="A124" s="13">
        <v>102</v>
      </c>
      <c r="B124" s="18" t="s">
        <v>20</v>
      </c>
      <c r="C124" s="114">
        <f t="shared" si="80"/>
        <v>0</v>
      </c>
      <c r="D124" s="128"/>
      <c r="E124" s="107">
        <v>0</v>
      </c>
      <c r="F124" s="108"/>
      <c r="G124" s="107">
        <v>0</v>
      </c>
      <c r="H124" s="108"/>
      <c r="I124" s="107">
        <v>0</v>
      </c>
      <c r="J124" s="108"/>
      <c r="K124" s="107">
        <v>0</v>
      </c>
      <c r="L124" s="108"/>
      <c r="M124" s="107">
        <v>0</v>
      </c>
      <c r="N124" s="108"/>
      <c r="O124" s="107">
        <v>0</v>
      </c>
      <c r="P124" s="108"/>
      <c r="Q124" s="21" t="s">
        <v>26</v>
      </c>
    </row>
    <row r="125" spans="1:17" ht="24.6" customHeight="1" thickBot="1">
      <c r="A125" s="13">
        <v>103</v>
      </c>
      <c r="B125" s="18" t="s">
        <v>21</v>
      </c>
      <c r="C125" s="114">
        <f t="shared" si="80"/>
        <v>0</v>
      </c>
      <c r="D125" s="128"/>
      <c r="E125" s="107">
        <v>0</v>
      </c>
      <c r="F125" s="108"/>
      <c r="G125" s="107">
        <v>0</v>
      </c>
      <c r="H125" s="108"/>
      <c r="I125" s="107">
        <v>0</v>
      </c>
      <c r="J125" s="108"/>
      <c r="K125" s="107">
        <v>0</v>
      </c>
      <c r="L125" s="108"/>
      <c r="M125" s="107">
        <v>0</v>
      </c>
      <c r="N125" s="108"/>
      <c r="O125" s="107">
        <v>0</v>
      </c>
      <c r="P125" s="108"/>
      <c r="Q125" s="21" t="s">
        <v>26</v>
      </c>
    </row>
    <row r="126" spans="1:17" ht="24.75" thickBot="1">
      <c r="A126" s="13">
        <v>104</v>
      </c>
      <c r="B126" s="18" t="s">
        <v>27</v>
      </c>
      <c r="C126" s="114">
        <f t="shared" si="80"/>
        <v>1400</v>
      </c>
      <c r="D126" s="128"/>
      <c r="E126" s="107">
        <v>700</v>
      </c>
      <c r="F126" s="108"/>
      <c r="G126" s="107">
        <v>700</v>
      </c>
      <c r="H126" s="108"/>
      <c r="I126" s="107">
        <v>0</v>
      </c>
      <c r="J126" s="108"/>
      <c r="K126" s="107">
        <v>0</v>
      </c>
      <c r="L126" s="108"/>
      <c r="M126" s="107">
        <v>0</v>
      </c>
      <c r="N126" s="108"/>
      <c r="O126" s="107">
        <v>0</v>
      </c>
      <c r="P126" s="108"/>
      <c r="Q126" s="21">
        <v>4.5</v>
      </c>
    </row>
    <row r="127" spans="1:17" ht="99" customHeight="1" thickBot="1">
      <c r="A127" s="20">
        <v>105</v>
      </c>
      <c r="B127" s="29" t="s">
        <v>98</v>
      </c>
      <c r="C127" s="114">
        <f t="shared" si="80"/>
        <v>18900</v>
      </c>
      <c r="D127" s="128"/>
      <c r="E127" s="114">
        <f>E128+E129+E130+E131</f>
        <v>18900</v>
      </c>
      <c r="F127" s="115"/>
      <c r="G127" s="114">
        <f>G128+G129+G130+G131</f>
        <v>0</v>
      </c>
      <c r="H127" s="115"/>
      <c r="I127" s="114">
        <f t="shared" ref="I127" si="96">I128+I129+I130+I131</f>
        <v>0</v>
      </c>
      <c r="J127" s="115"/>
      <c r="K127" s="114">
        <f t="shared" ref="K127" si="97">K128+K129+K130+K131</f>
        <v>0</v>
      </c>
      <c r="L127" s="115"/>
      <c r="M127" s="114">
        <f t="shared" ref="M127" si="98">M128+M129+M130+M131</f>
        <v>0</v>
      </c>
      <c r="N127" s="115"/>
      <c r="O127" s="114">
        <f t="shared" ref="O127" si="99">O128+O129+O130+O131</f>
        <v>0</v>
      </c>
      <c r="P127" s="115"/>
      <c r="Q127" s="22">
        <v>4.5</v>
      </c>
    </row>
    <row r="128" spans="1:17" ht="15.75" thickBot="1">
      <c r="A128" s="13">
        <v>106</v>
      </c>
      <c r="B128" s="18" t="s">
        <v>19</v>
      </c>
      <c r="C128" s="114">
        <f t="shared" si="80"/>
        <v>0</v>
      </c>
      <c r="D128" s="128"/>
      <c r="E128" s="107">
        <v>0</v>
      </c>
      <c r="F128" s="108"/>
      <c r="G128" s="107">
        <v>0</v>
      </c>
      <c r="H128" s="108"/>
      <c r="I128" s="107">
        <v>0</v>
      </c>
      <c r="J128" s="108"/>
      <c r="K128" s="107">
        <v>0</v>
      </c>
      <c r="L128" s="108"/>
      <c r="M128" s="107">
        <v>0</v>
      </c>
      <c r="N128" s="108"/>
      <c r="O128" s="107">
        <v>0</v>
      </c>
      <c r="P128" s="108"/>
      <c r="Q128" s="21" t="s">
        <v>26</v>
      </c>
    </row>
    <row r="129" spans="1:17" ht="19.899999999999999" customHeight="1" thickBot="1">
      <c r="A129" s="13">
        <v>107</v>
      </c>
      <c r="B129" s="18" t="s">
        <v>20</v>
      </c>
      <c r="C129" s="114">
        <f t="shared" si="80"/>
        <v>0</v>
      </c>
      <c r="D129" s="128"/>
      <c r="E129" s="107">
        <v>0</v>
      </c>
      <c r="F129" s="108"/>
      <c r="G129" s="107">
        <v>0</v>
      </c>
      <c r="H129" s="108"/>
      <c r="I129" s="107">
        <v>0</v>
      </c>
      <c r="J129" s="108"/>
      <c r="K129" s="107">
        <v>0</v>
      </c>
      <c r="L129" s="108"/>
      <c r="M129" s="107">
        <v>0</v>
      </c>
      <c r="N129" s="108"/>
      <c r="O129" s="107">
        <v>0</v>
      </c>
      <c r="P129" s="108"/>
      <c r="Q129" s="21" t="s">
        <v>26</v>
      </c>
    </row>
    <row r="130" spans="1:17" ht="15.6" customHeight="1" thickBot="1">
      <c r="A130" s="13">
        <v>108</v>
      </c>
      <c r="B130" s="18" t="s">
        <v>21</v>
      </c>
      <c r="C130" s="114">
        <f t="shared" si="80"/>
        <v>0</v>
      </c>
      <c r="D130" s="128"/>
      <c r="E130" s="107">
        <v>0</v>
      </c>
      <c r="F130" s="108"/>
      <c r="G130" s="107">
        <v>0</v>
      </c>
      <c r="H130" s="108"/>
      <c r="I130" s="107">
        <v>0</v>
      </c>
      <c r="J130" s="108"/>
      <c r="K130" s="107">
        <v>0</v>
      </c>
      <c r="L130" s="108"/>
      <c r="M130" s="107">
        <v>0</v>
      </c>
      <c r="N130" s="108"/>
      <c r="O130" s="107">
        <v>0</v>
      </c>
      <c r="P130" s="108"/>
      <c r="Q130" s="21" t="s">
        <v>26</v>
      </c>
    </row>
    <row r="131" spans="1:17" ht="26.45" customHeight="1" thickBot="1">
      <c r="A131" s="13">
        <v>109</v>
      </c>
      <c r="B131" s="18" t="s">
        <v>27</v>
      </c>
      <c r="C131" s="114">
        <f t="shared" si="80"/>
        <v>18900</v>
      </c>
      <c r="D131" s="128"/>
      <c r="E131" s="107">
        <v>18900</v>
      </c>
      <c r="F131" s="108"/>
      <c r="G131" s="107">
        <v>0</v>
      </c>
      <c r="H131" s="108"/>
      <c r="I131" s="107">
        <v>0</v>
      </c>
      <c r="J131" s="108"/>
      <c r="K131" s="107">
        <v>0</v>
      </c>
      <c r="L131" s="108"/>
      <c r="M131" s="107">
        <v>0</v>
      </c>
      <c r="N131" s="108"/>
      <c r="O131" s="107">
        <v>0</v>
      </c>
      <c r="P131" s="108"/>
      <c r="Q131" s="21">
        <v>4.5</v>
      </c>
    </row>
    <row r="132" spans="1:17" ht="121.15" customHeight="1" thickBot="1">
      <c r="A132" s="20">
        <v>110</v>
      </c>
      <c r="B132" s="16" t="s">
        <v>99</v>
      </c>
      <c r="C132" s="114">
        <f t="shared" si="80"/>
        <v>0</v>
      </c>
      <c r="D132" s="128"/>
      <c r="E132" s="114">
        <f>E133+E134+E135+E136</f>
        <v>0</v>
      </c>
      <c r="F132" s="115"/>
      <c r="G132" s="173">
        <f t="shared" ref="G132" si="100">G133+G134+G135+G136</f>
        <v>0</v>
      </c>
      <c r="H132" s="174"/>
      <c r="I132" s="173">
        <f t="shared" ref="I132" si="101">I133+I134+I135+I136</f>
        <v>0</v>
      </c>
      <c r="J132" s="174"/>
      <c r="K132" s="173">
        <f t="shared" ref="K132" si="102">K133+K134+K135+K136</f>
        <v>0</v>
      </c>
      <c r="L132" s="174"/>
      <c r="M132" s="173">
        <f t="shared" ref="M132" si="103">M133+M134+M135+M136</f>
        <v>0</v>
      </c>
      <c r="N132" s="174"/>
      <c r="O132" s="173">
        <f t="shared" ref="O132" si="104">O133+O134+O135+O136</f>
        <v>0</v>
      </c>
      <c r="P132" s="174"/>
      <c r="Q132" s="47"/>
    </row>
    <row r="133" spans="1:17" ht="16.149999999999999" customHeight="1" thickBot="1">
      <c r="A133" s="13">
        <v>111</v>
      </c>
      <c r="B133" s="18" t="s">
        <v>19</v>
      </c>
      <c r="C133" s="114">
        <f t="shared" si="80"/>
        <v>0</v>
      </c>
      <c r="D133" s="128"/>
      <c r="E133" s="107">
        <v>0</v>
      </c>
      <c r="F133" s="108"/>
      <c r="G133" s="107">
        <v>0</v>
      </c>
      <c r="H133" s="108"/>
      <c r="I133" s="107">
        <v>0</v>
      </c>
      <c r="J133" s="108"/>
      <c r="K133" s="107">
        <v>0</v>
      </c>
      <c r="L133" s="108"/>
      <c r="M133" s="107">
        <v>0</v>
      </c>
      <c r="N133" s="108"/>
      <c r="O133" s="107">
        <v>0</v>
      </c>
      <c r="P133" s="108"/>
      <c r="Q133" s="21" t="s">
        <v>26</v>
      </c>
    </row>
    <row r="134" spans="1:17" ht="19.149999999999999" customHeight="1" thickBot="1">
      <c r="A134" s="13">
        <v>112</v>
      </c>
      <c r="B134" s="18" t="s">
        <v>20</v>
      </c>
      <c r="C134" s="114">
        <f t="shared" si="80"/>
        <v>0</v>
      </c>
      <c r="D134" s="128"/>
      <c r="E134" s="107">
        <v>0</v>
      </c>
      <c r="F134" s="108"/>
      <c r="G134" s="107">
        <v>0</v>
      </c>
      <c r="H134" s="108"/>
      <c r="I134" s="107">
        <v>0</v>
      </c>
      <c r="J134" s="108"/>
      <c r="K134" s="107">
        <v>0</v>
      </c>
      <c r="L134" s="108"/>
      <c r="M134" s="107">
        <v>0</v>
      </c>
      <c r="N134" s="108"/>
      <c r="O134" s="107">
        <v>0</v>
      </c>
      <c r="P134" s="108"/>
      <c r="Q134" s="21" t="s">
        <v>26</v>
      </c>
    </row>
    <row r="135" spans="1:17" ht="12.6" customHeight="1" thickBot="1">
      <c r="A135" s="13">
        <v>113</v>
      </c>
      <c r="B135" s="18" t="s">
        <v>21</v>
      </c>
      <c r="C135" s="114">
        <f t="shared" si="80"/>
        <v>0</v>
      </c>
      <c r="D135" s="128"/>
      <c r="E135" s="107">
        <v>0</v>
      </c>
      <c r="F135" s="108"/>
      <c r="G135" s="107">
        <v>0</v>
      </c>
      <c r="H135" s="108"/>
      <c r="I135" s="107">
        <v>0</v>
      </c>
      <c r="J135" s="108"/>
      <c r="K135" s="107">
        <v>0</v>
      </c>
      <c r="L135" s="108"/>
      <c r="M135" s="107">
        <v>0</v>
      </c>
      <c r="N135" s="108"/>
      <c r="O135" s="107">
        <v>0</v>
      </c>
      <c r="P135" s="108"/>
      <c r="Q135" s="21" t="s">
        <v>26</v>
      </c>
    </row>
    <row r="136" spans="1:17" ht="28.15" customHeight="1" thickBot="1">
      <c r="A136" s="13">
        <v>114</v>
      </c>
      <c r="B136" s="18" t="s">
        <v>43</v>
      </c>
      <c r="C136" s="114">
        <f t="shared" si="80"/>
        <v>0</v>
      </c>
      <c r="D136" s="128"/>
      <c r="E136" s="107">
        <v>0</v>
      </c>
      <c r="F136" s="108"/>
      <c r="G136" s="107">
        <v>0</v>
      </c>
      <c r="H136" s="108"/>
      <c r="I136" s="107">
        <v>0</v>
      </c>
      <c r="J136" s="108"/>
      <c r="K136" s="107">
        <v>0</v>
      </c>
      <c r="L136" s="108"/>
      <c r="M136" s="107">
        <v>0</v>
      </c>
      <c r="N136" s="108"/>
      <c r="O136" s="107">
        <v>0</v>
      </c>
      <c r="P136" s="108"/>
      <c r="Q136" s="21">
        <v>7</v>
      </c>
    </row>
    <row r="137" spans="1:17" ht="111" customHeight="1" thickBot="1">
      <c r="A137" s="13">
        <v>115</v>
      </c>
      <c r="B137" s="16" t="s">
        <v>100</v>
      </c>
      <c r="C137" s="114">
        <f t="shared" si="80"/>
        <v>0</v>
      </c>
      <c r="D137" s="128"/>
      <c r="E137" s="114">
        <f>E138+E139+E140+E141</f>
        <v>0</v>
      </c>
      <c r="F137" s="115"/>
      <c r="G137" s="114">
        <f t="shared" ref="G137" si="105">G138+G139+G140+G141</f>
        <v>0</v>
      </c>
      <c r="H137" s="115"/>
      <c r="I137" s="114">
        <f t="shared" ref="I137" si="106">I138+I139+I140+I141</f>
        <v>0</v>
      </c>
      <c r="J137" s="115"/>
      <c r="K137" s="114">
        <f t="shared" ref="K137" si="107">K138+K139+K140+K141</f>
        <v>0</v>
      </c>
      <c r="L137" s="115"/>
      <c r="M137" s="114">
        <f t="shared" ref="M137" si="108">M138+M139+M140+M141</f>
        <v>0</v>
      </c>
      <c r="N137" s="115"/>
      <c r="O137" s="114">
        <f t="shared" ref="O137" si="109">O138+O139+O140+O141</f>
        <v>0</v>
      </c>
      <c r="P137" s="115"/>
      <c r="Q137" s="21"/>
    </row>
    <row r="138" spans="1:17" ht="18.600000000000001" customHeight="1" thickBot="1">
      <c r="A138" s="13">
        <v>116</v>
      </c>
      <c r="B138" s="18" t="s">
        <v>19</v>
      </c>
      <c r="C138" s="114">
        <f t="shared" si="80"/>
        <v>0</v>
      </c>
      <c r="D138" s="128"/>
      <c r="E138" s="107">
        <v>0</v>
      </c>
      <c r="F138" s="108"/>
      <c r="G138" s="107">
        <v>0</v>
      </c>
      <c r="H138" s="108"/>
      <c r="I138" s="107">
        <v>0</v>
      </c>
      <c r="J138" s="108"/>
      <c r="K138" s="107">
        <v>0</v>
      </c>
      <c r="L138" s="108"/>
      <c r="M138" s="107">
        <v>0</v>
      </c>
      <c r="N138" s="108"/>
      <c r="O138" s="107">
        <v>0</v>
      </c>
      <c r="P138" s="108"/>
      <c r="Q138" s="21"/>
    </row>
    <row r="139" spans="1:17" ht="18" customHeight="1" thickBot="1">
      <c r="A139" s="13">
        <v>117</v>
      </c>
      <c r="B139" s="18" t="s">
        <v>20</v>
      </c>
      <c r="C139" s="114">
        <f t="shared" si="80"/>
        <v>0</v>
      </c>
      <c r="D139" s="128"/>
      <c r="E139" s="107">
        <v>0</v>
      </c>
      <c r="F139" s="108"/>
      <c r="G139" s="107">
        <v>0</v>
      </c>
      <c r="H139" s="108"/>
      <c r="I139" s="107">
        <v>0</v>
      </c>
      <c r="J139" s="108"/>
      <c r="K139" s="107">
        <v>0</v>
      </c>
      <c r="L139" s="108"/>
      <c r="M139" s="107">
        <v>0</v>
      </c>
      <c r="N139" s="108"/>
      <c r="O139" s="107">
        <v>0</v>
      </c>
      <c r="P139" s="108"/>
      <c r="Q139" s="21"/>
    </row>
    <row r="140" spans="1:17" ht="24.6" customHeight="1" thickBot="1">
      <c r="A140" s="13">
        <v>118</v>
      </c>
      <c r="B140" s="18" t="s">
        <v>21</v>
      </c>
      <c r="C140" s="114">
        <f t="shared" si="80"/>
        <v>0</v>
      </c>
      <c r="D140" s="128"/>
      <c r="E140" s="107">
        <v>0</v>
      </c>
      <c r="F140" s="108"/>
      <c r="G140" s="107">
        <v>0</v>
      </c>
      <c r="H140" s="108"/>
      <c r="I140" s="107">
        <v>0</v>
      </c>
      <c r="J140" s="108"/>
      <c r="K140" s="107">
        <v>0</v>
      </c>
      <c r="L140" s="108"/>
      <c r="M140" s="107">
        <v>0</v>
      </c>
      <c r="N140" s="108"/>
      <c r="O140" s="107">
        <v>0</v>
      </c>
      <c r="P140" s="108"/>
      <c r="Q140" s="21"/>
    </row>
    <row r="141" spans="1:17" ht="28.9" customHeight="1" thickBot="1">
      <c r="A141" s="13">
        <v>119</v>
      </c>
      <c r="B141" s="18" t="s">
        <v>43</v>
      </c>
      <c r="C141" s="114">
        <f t="shared" si="80"/>
        <v>0</v>
      </c>
      <c r="D141" s="128"/>
      <c r="E141" s="107">
        <v>0</v>
      </c>
      <c r="F141" s="108"/>
      <c r="G141" s="107">
        <v>0</v>
      </c>
      <c r="H141" s="108"/>
      <c r="I141" s="107">
        <v>0</v>
      </c>
      <c r="J141" s="108"/>
      <c r="K141" s="107">
        <v>0</v>
      </c>
      <c r="L141" s="108"/>
      <c r="M141" s="107">
        <v>0</v>
      </c>
      <c r="N141" s="108"/>
      <c r="O141" s="107">
        <v>0</v>
      </c>
      <c r="P141" s="108"/>
      <c r="Q141" s="21"/>
    </row>
    <row r="142" spans="1:17" ht="81" customHeight="1" thickBot="1">
      <c r="A142" s="196">
        <v>120</v>
      </c>
      <c r="B142" s="15" t="s">
        <v>101</v>
      </c>
      <c r="C142" s="69"/>
      <c r="D142" s="70"/>
      <c r="E142" s="69"/>
      <c r="F142" s="71"/>
      <c r="G142" s="72"/>
      <c r="H142" s="73"/>
      <c r="I142" s="72"/>
      <c r="J142" s="73"/>
      <c r="K142" s="72"/>
      <c r="L142" s="73"/>
      <c r="M142" s="72"/>
      <c r="N142" s="73"/>
      <c r="O142" s="72"/>
      <c r="P142" s="73"/>
      <c r="Q142" s="193"/>
    </row>
    <row r="143" spans="1:17" s="30" customFormat="1" ht="30.6" customHeight="1" thickBot="1">
      <c r="A143" s="197"/>
      <c r="B143" s="38" t="s">
        <v>44</v>
      </c>
      <c r="C143" s="86"/>
      <c r="D143" s="75"/>
      <c r="E143" s="76"/>
      <c r="F143" s="77"/>
      <c r="G143" s="78"/>
      <c r="H143" s="79"/>
      <c r="I143" s="78"/>
      <c r="J143" s="79"/>
      <c r="K143" s="78"/>
      <c r="L143" s="79"/>
      <c r="M143" s="78"/>
      <c r="N143" s="79"/>
      <c r="O143" s="78"/>
      <c r="P143" s="79"/>
      <c r="Q143" s="194"/>
    </row>
    <row r="144" spans="1:17" ht="32.450000000000003" customHeight="1">
      <c r="A144" s="197"/>
      <c r="B144" s="15" t="s">
        <v>45</v>
      </c>
      <c r="C144" s="201">
        <f>E144+G144+I144+K144+M144+O144</f>
        <v>894.29600000000005</v>
      </c>
      <c r="D144" s="202"/>
      <c r="E144" s="199">
        <f>E148+E147+E149+E150</f>
        <v>353.34300000000002</v>
      </c>
      <c r="F144" s="200"/>
      <c r="G144" s="201">
        <f>G147+G148+G149+G150</f>
        <v>210.953</v>
      </c>
      <c r="H144" s="202"/>
      <c r="I144" s="159">
        <f>I147+I148+I149+I150</f>
        <v>110</v>
      </c>
      <c r="J144" s="160"/>
      <c r="K144" s="159">
        <f>K147+K148+K149+K150</f>
        <v>110</v>
      </c>
      <c r="L144" s="160"/>
      <c r="M144" s="159">
        <f>M147+M148+M149+M150</f>
        <v>110</v>
      </c>
      <c r="N144" s="160"/>
      <c r="O144" s="159">
        <f>O147+O148+O149+O150</f>
        <v>0</v>
      </c>
      <c r="P144" s="160"/>
      <c r="Q144" s="194"/>
    </row>
    <row r="145" spans="1:17" ht="29.45" customHeight="1">
      <c r="A145" s="197"/>
      <c r="B145" s="15" t="s">
        <v>46</v>
      </c>
      <c r="C145" s="74"/>
      <c r="D145" s="75"/>
      <c r="E145" s="76"/>
      <c r="F145" s="77"/>
      <c r="G145" s="78"/>
      <c r="H145" s="79"/>
      <c r="I145" s="78"/>
      <c r="J145" s="79"/>
      <c r="K145" s="78"/>
      <c r="L145" s="79"/>
      <c r="M145" s="78"/>
      <c r="N145" s="79"/>
      <c r="O145" s="78"/>
      <c r="P145" s="79"/>
      <c r="Q145" s="194"/>
    </row>
    <row r="146" spans="1:17" ht="42" customHeight="1" thickBot="1">
      <c r="A146" s="198"/>
      <c r="B146" s="16" t="s">
        <v>47</v>
      </c>
      <c r="C146" s="80"/>
      <c r="D146" s="81"/>
      <c r="E146" s="82"/>
      <c r="F146" s="83"/>
      <c r="G146" s="84"/>
      <c r="H146" s="85"/>
      <c r="I146" s="84"/>
      <c r="J146" s="85"/>
      <c r="K146" s="84"/>
      <c r="L146" s="85"/>
      <c r="M146" s="84"/>
      <c r="N146" s="85"/>
      <c r="O146" s="84"/>
      <c r="P146" s="85"/>
      <c r="Q146" s="195"/>
    </row>
    <row r="147" spans="1:17" ht="15.75" thickBot="1">
      <c r="A147" s="13">
        <v>121</v>
      </c>
      <c r="B147" s="18" t="s">
        <v>48</v>
      </c>
      <c r="C147" s="107">
        <f t="shared" ref="C147:C160" si="110">E147+G147+I147+K147+M147+O147</f>
        <v>0</v>
      </c>
      <c r="D147" s="108"/>
      <c r="E147" s="107">
        <v>0</v>
      </c>
      <c r="F147" s="108"/>
      <c r="G147" s="107">
        <v>0</v>
      </c>
      <c r="H147" s="108"/>
      <c r="I147" s="107">
        <v>0</v>
      </c>
      <c r="J147" s="108"/>
      <c r="K147" s="107">
        <v>0</v>
      </c>
      <c r="L147" s="108"/>
      <c r="M147" s="107">
        <v>0</v>
      </c>
      <c r="N147" s="108"/>
      <c r="O147" s="107">
        <v>0</v>
      </c>
      <c r="P147" s="108"/>
      <c r="Q147" s="21"/>
    </row>
    <row r="148" spans="1:17" ht="36.6" customHeight="1" thickBot="1">
      <c r="A148" s="13">
        <v>122</v>
      </c>
      <c r="B148" s="18" t="s">
        <v>49</v>
      </c>
      <c r="C148" s="107">
        <f t="shared" si="110"/>
        <v>0</v>
      </c>
      <c r="D148" s="108"/>
      <c r="E148" s="107">
        <v>0</v>
      </c>
      <c r="F148" s="108"/>
      <c r="G148" s="107">
        <v>0</v>
      </c>
      <c r="H148" s="108"/>
      <c r="I148" s="107">
        <v>0</v>
      </c>
      <c r="J148" s="108"/>
      <c r="K148" s="107">
        <v>0</v>
      </c>
      <c r="L148" s="108"/>
      <c r="M148" s="107">
        <v>0</v>
      </c>
      <c r="N148" s="108"/>
      <c r="O148" s="107">
        <v>0</v>
      </c>
      <c r="P148" s="108"/>
      <c r="Q148" s="21"/>
    </row>
    <row r="149" spans="1:17" ht="15.75" thickBot="1">
      <c r="A149" s="13">
        <v>123</v>
      </c>
      <c r="B149" s="18" t="s">
        <v>50</v>
      </c>
      <c r="C149" s="187">
        <f>E149+G149+I149+K149+M149+O149</f>
        <v>894.29600000000005</v>
      </c>
      <c r="D149" s="188"/>
      <c r="E149" s="189">
        <v>353.34300000000002</v>
      </c>
      <c r="F149" s="190"/>
      <c r="G149" s="107">
        <v>210.953</v>
      </c>
      <c r="H149" s="108"/>
      <c r="I149" s="107">
        <v>110</v>
      </c>
      <c r="J149" s="108"/>
      <c r="K149" s="107">
        <v>110</v>
      </c>
      <c r="L149" s="108"/>
      <c r="M149" s="107">
        <v>110</v>
      </c>
      <c r="N149" s="108"/>
      <c r="O149" s="107">
        <v>0</v>
      </c>
      <c r="P149" s="108"/>
      <c r="Q149" s="21"/>
    </row>
    <row r="150" spans="1:17" ht="34.15" customHeight="1" thickBot="1">
      <c r="A150" s="13">
        <v>124</v>
      </c>
      <c r="B150" s="18" t="s">
        <v>43</v>
      </c>
      <c r="C150" s="124">
        <f t="shared" si="110"/>
        <v>0</v>
      </c>
      <c r="D150" s="125"/>
      <c r="E150" s="124">
        <v>0</v>
      </c>
      <c r="F150" s="125"/>
      <c r="G150" s="124">
        <v>0</v>
      </c>
      <c r="H150" s="125"/>
      <c r="I150" s="124">
        <v>0</v>
      </c>
      <c r="J150" s="125"/>
      <c r="K150" s="124">
        <v>0</v>
      </c>
      <c r="L150" s="125"/>
      <c r="M150" s="124">
        <v>0</v>
      </c>
      <c r="N150" s="125"/>
      <c r="O150" s="124">
        <v>0</v>
      </c>
      <c r="P150" s="125"/>
      <c r="Q150" s="21"/>
    </row>
    <row r="151" spans="1:17" ht="75.599999999999994" customHeight="1" thickBot="1">
      <c r="A151" s="67">
        <v>125</v>
      </c>
      <c r="B151" s="92" t="s">
        <v>102</v>
      </c>
      <c r="C151" s="191">
        <f t="shared" si="110"/>
        <v>303.42200000000003</v>
      </c>
      <c r="D151" s="192"/>
      <c r="E151" s="191">
        <f>E152+E153+E154+E155</f>
        <v>0</v>
      </c>
      <c r="F151" s="192"/>
      <c r="G151" s="191">
        <f>G152+G153+G154+G155</f>
        <v>303.42200000000003</v>
      </c>
      <c r="H151" s="192"/>
      <c r="I151" s="191">
        <f>I152+I153+I154+I155</f>
        <v>0</v>
      </c>
      <c r="J151" s="192"/>
      <c r="K151" s="191">
        <f>K152+K153+K154+K155</f>
        <v>0</v>
      </c>
      <c r="L151" s="192"/>
      <c r="M151" s="191">
        <f>M152+M153+M154+M155</f>
        <v>0</v>
      </c>
      <c r="N151" s="192"/>
      <c r="O151" s="191">
        <f>O152+O153+O154+O155</f>
        <v>0</v>
      </c>
      <c r="P151" s="192"/>
      <c r="Q151" s="68"/>
    </row>
    <row r="152" spans="1:17" ht="14.45" customHeight="1" thickBot="1">
      <c r="A152" s="67">
        <v>126</v>
      </c>
      <c r="B152" s="92" t="s">
        <v>48</v>
      </c>
      <c r="C152" s="293">
        <f t="shared" si="110"/>
        <v>0</v>
      </c>
      <c r="D152" s="294"/>
      <c r="E152" s="293">
        <v>0</v>
      </c>
      <c r="F152" s="294"/>
      <c r="G152" s="293">
        <v>0</v>
      </c>
      <c r="H152" s="294"/>
      <c r="I152" s="293">
        <v>0</v>
      </c>
      <c r="J152" s="294"/>
      <c r="K152" s="293">
        <v>0</v>
      </c>
      <c r="L152" s="294"/>
      <c r="M152" s="293">
        <v>0</v>
      </c>
      <c r="N152" s="294"/>
      <c r="O152" s="293">
        <v>0</v>
      </c>
      <c r="P152" s="294"/>
      <c r="Q152" s="68"/>
    </row>
    <row r="153" spans="1:17" ht="12" customHeight="1" thickBot="1">
      <c r="A153" s="67">
        <v>127</v>
      </c>
      <c r="B153" s="92" t="s">
        <v>49</v>
      </c>
      <c r="C153" s="293">
        <f t="shared" si="110"/>
        <v>0</v>
      </c>
      <c r="D153" s="294"/>
      <c r="E153" s="293">
        <v>0</v>
      </c>
      <c r="F153" s="294"/>
      <c r="G153" s="293">
        <v>0</v>
      </c>
      <c r="H153" s="294"/>
      <c r="I153" s="293">
        <v>0</v>
      </c>
      <c r="J153" s="294"/>
      <c r="K153" s="293">
        <v>0</v>
      </c>
      <c r="L153" s="294"/>
      <c r="M153" s="293">
        <v>0</v>
      </c>
      <c r="N153" s="294"/>
      <c r="O153" s="293">
        <v>0</v>
      </c>
      <c r="P153" s="294"/>
      <c r="Q153" s="68"/>
    </row>
    <row r="154" spans="1:17" ht="14.45" customHeight="1" thickBot="1">
      <c r="A154" s="67">
        <v>128</v>
      </c>
      <c r="B154" s="92" t="s">
        <v>50</v>
      </c>
      <c r="C154" s="293">
        <f t="shared" si="110"/>
        <v>303.42200000000003</v>
      </c>
      <c r="D154" s="294"/>
      <c r="E154" s="293">
        <v>0</v>
      </c>
      <c r="F154" s="294"/>
      <c r="G154" s="293">
        <v>303.42200000000003</v>
      </c>
      <c r="H154" s="294"/>
      <c r="I154" s="293">
        <v>0</v>
      </c>
      <c r="J154" s="294"/>
      <c r="K154" s="293">
        <v>0</v>
      </c>
      <c r="L154" s="294"/>
      <c r="M154" s="293">
        <v>0</v>
      </c>
      <c r="N154" s="294"/>
      <c r="O154" s="293">
        <v>0</v>
      </c>
      <c r="P154" s="294"/>
      <c r="Q154" s="68"/>
    </row>
    <row r="155" spans="1:17" ht="23.45" customHeight="1" thickBot="1">
      <c r="A155" s="67">
        <v>129</v>
      </c>
      <c r="B155" s="94" t="s">
        <v>43</v>
      </c>
      <c r="C155" s="293">
        <f t="shared" si="110"/>
        <v>0</v>
      </c>
      <c r="D155" s="294"/>
      <c r="E155" s="293">
        <v>0</v>
      </c>
      <c r="F155" s="294"/>
      <c r="G155" s="293">
        <v>0</v>
      </c>
      <c r="H155" s="294"/>
      <c r="I155" s="293">
        <v>0</v>
      </c>
      <c r="J155" s="294"/>
      <c r="K155" s="293">
        <v>0</v>
      </c>
      <c r="L155" s="294"/>
      <c r="M155" s="293">
        <v>0</v>
      </c>
      <c r="N155" s="294"/>
      <c r="O155" s="293">
        <v>0</v>
      </c>
      <c r="P155" s="294"/>
      <c r="Q155" s="68"/>
    </row>
    <row r="156" spans="1:17" ht="86.45" customHeight="1" thickBot="1">
      <c r="A156" s="93">
        <v>130</v>
      </c>
      <c r="B156" s="95" t="s">
        <v>103</v>
      </c>
      <c r="C156" s="293">
        <f t="shared" si="110"/>
        <v>595.93499999999995</v>
      </c>
      <c r="D156" s="294"/>
      <c r="E156" s="293">
        <f>E157+E158+E159+E160</f>
        <v>0</v>
      </c>
      <c r="F156" s="294"/>
      <c r="G156" s="293">
        <f>G157+G158+G159+G160</f>
        <v>595.93499999999995</v>
      </c>
      <c r="H156" s="294"/>
      <c r="I156" s="293">
        <f>I157+I158+I159+I160</f>
        <v>0</v>
      </c>
      <c r="J156" s="294"/>
      <c r="K156" s="293">
        <f>K157+K158+K159+K160</f>
        <v>0</v>
      </c>
      <c r="L156" s="294"/>
      <c r="M156" s="293">
        <f>M157+M158+M159+M160</f>
        <v>0</v>
      </c>
      <c r="N156" s="294"/>
      <c r="O156" s="293">
        <f>O157+O158+O159+O160</f>
        <v>0</v>
      </c>
      <c r="P156" s="294"/>
      <c r="Q156" s="68"/>
    </row>
    <row r="157" spans="1:17" ht="18.600000000000001" customHeight="1" thickBot="1">
      <c r="A157" s="67">
        <v>131</v>
      </c>
      <c r="B157" s="92" t="s">
        <v>48</v>
      </c>
      <c r="C157" s="293">
        <f t="shared" si="110"/>
        <v>0</v>
      </c>
      <c r="D157" s="294"/>
      <c r="E157" s="293">
        <v>0</v>
      </c>
      <c r="F157" s="294"/>
      <c r="G157" s="293">
        <v>0</v>
      </c>
      <c r="H157" s="294"/>
      <c r="I157" s="293">
        <v>0</v>
      </c>
      <c r="J157" s="294"/>
      <c r="K157" s="293">
        <v>0</v>
      </c>
      <c r="L157" s="294"/>
      <c r="M157" s="293">
        <v>0</v>
      </c>
      <c r="N157" s="294"/>
      <c r="O157" s="293">
        <v>0</v>
      </c>
      <c r="P157" s="294"/>
      <c r="Q157" s="68"/>
    </row>
    <row r="158" spans="1:17" ht="16.149999999999999" customHeight="1" thickBot="1">
      <c r="A158" s="67">
        <v>132</v>
      </c>
      <c r="B158" s="92" t="s">
        <v>49</v>
      </c>
      <c r="C158" s="293">
        <f t="shared" si="110"/>
        <v>0</v>
      </c>
      <c r="D158" s="294"/>
      <c r="E158" s="293">
        <v>0</v>
      </c>
      <c r="F158" s="294"/>
      <c r="G158" s="293">
        <v>0</v>
      </c>
      <c r="H158" s="294"/>
      <c r="I158" s="293">
        <v>0</v>
      </c>
      <c r="J158" s="294"/>
      <c r="K158" s="293">
        <v>0</v>
      </c>
      <c r="L158" s="294"/>
      <c r="M158" s="293">
        <v>0</v>
      </c>
      <c r="N158" s="294"/>
      <c r="O158" s="293">
        <v>0</v>
      </c>
      <c r="P158" s="294"/>
      <c r="Q158" s="68"/>
    </row>
    <row r="159" spans="1:17" ht="16.149999999999999" customHeight="1" thickBot="1">
      <c r="A159" s="67">
        <v>133</v>
      </c>
      <c r="B159" s="92" t="s">
        <v>50</v>
      </c>
      <c r="C159" s="293">
        <f t="shared" si="110"/>
        <v>595.93499999999995</v>
      </c>
      <c r="D159" s="294"/>
      <c r="E159" s="293">
        <v>0</v>
      </c>
      <c r="F159" s="294"/>
      <c r="G159" s="293">
        <v>595.93499999999995</v>
      </c>
      <c r="H159" s="294"/>
      <c r="I159" s="293">
        <v>0</v>
      </c>
      <c r="J159" s="294"/>
      <c r="K159" s="293">
        <v>0</v>
      </c>
      <c r="L159" s="294"/>
      <c r="M159" s="293">
        <v>0</v>
      </c>
      <c r="N159" s="294"/>
      <c r="O159" s="293">
        <v>0</v>
      </c>
      <c r="P159" s="294"/>
      <c r="Q159" s="68"/>
    </row>
    <row r="160" spans="1:17" ht="25.9" customHeight="1" thickBot="1">
      <c r="A160" s="67">
        <v>134</v>
      </c>
      <c r="B160" s="92" t="s">
        <v>43</v>
      </c>
      <c r="C160" s="297">
        <f t="shared" si="110"/>
        <v>0</v>
      </c>
      <c r="D160" s="298"/>
      <c r="E160" s="297">
        <v>0</v>
      </c>
      <c r="F160" s="298"/>
      <c r="G160" s="297">
        <v>0</v>
      </c>
      <c r="H160" s="298"/>
      <c r="I160" s="297">
        <v>0</v>
      </c>
      <c r="J160" s="298"/>
      <c r="K160" s="297">
        <v>0</v>
      </c>
      <c r="L160" s="298"/>
      <c r="M160" s="297">
        <v>0</v>
      </c>
      <c r="N160" s="298"/>
      <c r="O160" s="297">
        <v>0</v>
      </c>
      <c r="P160" s="298"/>
      <c r="Q160" s="68"/>
    </row>
    <row r="161" spans="1:17" ht="96.6" customHeight="1" thickBot="1">
      <c r="A161" s="88">
        <v>135</v>
      </c>
      <c r="B161" s="96" t="s">
        <v>104</v>
      </c>
      <c r="C161" s="126">
        <f t="shared" ref="C161:C175" si="111">E161+G161+I161+K161+M161+O161</f>
        <v>2853.71</v>
      </c>
      <c r="D161" s="127"/>
      <c r="E161" s="126">
        <f>E162+E163+E164+E165</f>
        <v>0</v>
      </c>
      <c r="F161" s="127"/>
      <c r="G161" s="123">
        <f>G162+G163+G164+G165</f>
        <v>1426.855</v>
      </c>
      <c r="H161" s="123"/>
      <c r="I161" s="123">
        <f>I162+I163+I164+I165</f>
        <v>1426.855</v>
      </c>
      <c r="J161" s="123"/>
      <c r="K161" s="123">
        <f>K162+K163+K164+K165</f>
        <v>0</v>
      </c>
      <c r="L161" s="123"/>
      <c r="M161" s="123">
        <f>M162+M163+M164+M165</f>
        <v>0</v>
      </c>
      <c r="N161" s="123"/>
      <c r="O161" s="123">
        <f>O162+O163+O164+O165</f>
        <v>0</v>
      </c>
      <c r="P161" s="123"/>
      <c r="Q161" s="91"/>
    </row>
    <row r="162" spans="1:17" ht="25.9" customHeight="1" thickBot="1">
      <c r="A162" s="88">
        <v>136</v>
      </c>
      <c r="B162" s="92" t="s">
        <v>37</v>
      </c>
      <c r="C162" s="123">
        <f t="shared" si="111"/>
        <v>0</v>
      </c>
      <c r="D162" s="123"/>
      <c r="E162" s="123">
        <v>0</v>
      </c>
      <c r="F162" s="123"/>
      <c r="G162" s="123">
        <v>0</v>
      </c>
      <c r="H162" s="123"/>
      <c r="I162" s="123">
        <v>0</v>
      </c>
      <c r="J162" s="123"/>
      <c r="K162" s="123">
        <v>0</v>
      </c>
      <c r="L162" s="123"/>
      <c r="M162" s="123">
        <v>0</v>
      </c>
      <c r="N162" s="123"/>
      <c r="O162" s="123">
        <v>0</v>
      </c>
      <c r="P162" s="123"/>
      <c r="Q162" s="91"/>
    </row>
    <row r="163" spans="1:17" ht="25.9" customHeight="1" thickBot="1">
      <c r="A163" s="88">
        <v>137</v>
      </c>
      <c r="B163" s="92" t="s">
        <v>38</v>
      </c>
      <c r="C163" s="123">
        <f t="shared" si="111"/>
        <v>0</v>
      </c>
      <c r="D163" s="123"/>
      <c r="E163" s="123">
        <v>0</v>
      </c>
      <c r="F163" s="123"/>
      <c r="G163" s="123">
        <v>0</v>
      </c>
      <c r="H163" s="123"/>
      <c r="I163" s="123">
        <v>0</v>
      </c>
      <c r="J163" s="123"/>
      <c r="K163" s="123">
        <v>0</v>
      </c>
      <c r="L163" s="123"/>
      <c r="M163" s="123">
        <v>0</v>
      </c>
      <c r="N163" s="123"/>
      <c r="O163" s="123">
        <v>0</v>
      </c>
      <c r="P163" s="123"/>
      <c r="Q163" s="91"/>
    </row>
    <row r="164" spans="1:17" ht="25.9" customHeight="1" thickBot="1">
      <c r="A164" s="88">
        <v>138</v>
      </c>
      <c r="B164" s="92" t="s">
        <v>107</v>
      </c>
      <c r="C164" s="126">
        <f t="shared" si="111"/>
        <v>2853.71</v>
      </c>
      <c r="D164" s="127"/>
      <c r="E164" s="126">
        <v>0</v>
      </c>
      <c r="F164" s="127"/>
      <c r="G164" s="126">
        <v>1426.855</v>
      </c>
      <c r="H164" s="127"/>
      <c r="I164" s="126">
        <v>1426.855</v>
      </c>
      <c r="J164" s="127"/>
      <c r="K164" s="126">
        <v>0</v>
      </c>
      <c r="L164" s="127"/>
      <c r="M164" s="126">
        <v>0</v>
      </c>
      <c r="N164" s="127"/>
      <c r="O164" s="126">
        <v>0</v>
      </c>
      <c r="P164" s="127"/>
      <c r="Q164" s="91"/>
    </row>
    <row r="165" spans="1:17" ht="25.9" customHeight="1" thickBot="1">
      <c r="A165" s="88">
        <v>139</v>
      </c>
      <c r="B165" s="92" t="s">
        <v>74</v>
      </c>
      <c r="C165" s="123">
        <f t="shared" si="111"/>
        <v>0</v>
      </c>
      <c r="D165" s="123"/>
      <c r="E165" s="123">
        <v>0</v>
      </c>
      <c r="F165" s="123"/>
      <c r="G165" s="123">
        <v>0</v>
      </c>
      <c r="H165" s="123"/>
      <c r="I165" s="123">
        <v>0</v>
      </c>
      <c r="J165" s="123"/>
      <c r="K165" s="123">
        <v>0</v>
      </c>
      <c r="L165" s="123"/>
      <c r="M165" s="123">
        <v>0</v>
      </c>
      <c r="N165" s="123"/>
      <c r="O165" s="123">
        <v>0</v>
      </c>
      <c r="P165" s="123"/>
      <c r="Q165" s="91"/>
    </row>
    <row r="166" spans="1:17" ht="85.9" customHeight="1" thickBot="1">
      <c r="A166" s="101">
        <v>140</v>
      </c>
      <c r="B166" s="96" t="s">
        <v>105</v>
      </c>
      <c r="C166" s="126">
        <f t="shared" si="111"/>
        <v>7424.0280000000002</v>
      </c>
      <c r="D166" s="127"/>
      <c r="E166" s="126">
        <f>E167+E168+E169+E170</f>
        <v>0</v>
      </c>
      <c r="F166" s="127"/>
      <c r="G166" s="123">
        <f>G167+G168+G169+G170</f>
        <v>0</v>
      </c>
      <c r="H166" s="123"/>
      <c r="I166" s="123">
        <f>I167+I168+I169+I170</f>
        <v>7424.0280000000002</v>
      </c>
      <c r="J166" s="123"/>
      <c r="K166" s="123">
        <f>K167+K168+K169+K170</f>
        <v>0</v>
      </c>
      <c r="L166" s="123"/>
      <c r="M166" s="123">
        <f>M167+M168+M169+M170</f>
        <v>0</v>
      </c>
      <c r="N166" s="123"/>
      <c r="O166" s="123">
        <f>O167+O168+O169+O170</f>
        <v>0</v>
      </c>
      <c r="P166" s="123"/>
      <c r="Q166" s="102"/>
    </row>
    <row r="167" spans="1:17" ht="25.9" customHeight="1" thickBot="1">
      <c r="A167" s="101">
        <v>141</v>
      </c>
      <c r="B167" s="92" t="s">
        <v>37</v>
      </c>
      <c r="C167" s="123">
        <f t="shared" si="111"/>
        <v>0</v>
      </c>
      <c r="D167" s="123"/>
      <c r="E167" s="123">
        <v>0</v>
      </c>
      <c r="F167" s="123"/>
      <c r="G167" s="123">
        <v>0</v>
      </c>
      <c r="H167" s="123"/>
      <c r="I167" s="123">
        <v>0</v>
      </c>
      <c r="J167" s="123"/>
      <c r="K167" s="123">
        <v>0</v>
      </c>
      <c r="L167" s="123"/>
      <c r="M167" s="123">
        <v>0</v>
      </c>
      <c r="N167" s="123"/>
      <c r="O167" s="123">
        <v>0</v>
      </c>
      <c r="P167" s="123"/>
      <c r="Q167" s="102"/>
    </row>
    <row r="168" spans="1:17" ht="25.9" customHeight="1" thickBot="1">
      <c r="A168" s="101">
        <v>142</v>
      </c>
      <c r="B168" s="92" t="s">
        <v>38</v>
      </c>
      <c r="C168" s="123">
        <f t="shared" si="111"/>
        <v>0</v>
      </c>
      <c r="D168" s="123"/>
      <c r="E168" s="123">
        <v>0</v>
      </c>
      <c r="F168" s="123"/>
      <c r="G168" s="123">
        <v>0</v>
      </c>
      <c r="H168" s="123"/>
      <c r="I168" s="123">
        <v>0</v>
      </c>
      <c r="J168" s="123"/>
      <c r="K168" s="123">
        <v>0</v>
      </c>
      <c r="L168" s="123"/>
      <c r="M168" s="123">
        <v>0</v>
      </c>
      <c r="N168" s="123"/>
      <c r="O168" s="123">
        <v>0</v>
      </c>
      <c r="P168" s="123"/>
      <c r="Q168" s="102"/>
    </row>
    <row r="169" spans="1:17" ht="25.9" customHeight="1" thickBot="1">
      <c r="A169" s="101">
        <v>143</v>
      </c>
      <c r="B169" s="92" t="s">
        <v>89</v>
      </c>
      <c r="C169" s="126">
        <f t="shared" si="111"/>
        <v>7424.0280000000002</v>
      </c>
      <c r="D169" s="127"/>
      <c r="E169" s="126">
        <v>0</v>
      </c>
      <c r="F169" s="127"/>
      <c r="G169" s="126"/>
      <c r="H169" s="127"/>
      <c r="I169" s="126">
        <v>7424.0280000000002</v>
      </c>
      <c r="J169" s="127"/>
      <c r="K169" s="126">
        <v>0</v>
      </c>
      <c r="L169" s="127"/>
      <c r="M169" s="126">
        <v>0</v>
      </c>
      <c r="N169" s="127"/>
      <c r="O169" s="126">
        <v>0</v>
      </c>
      <c r="P169" s="127"/>
      <c r="Q169" s="102"/>
    </row>
    <row r="170" spans="1:17" ht="25.9" customHeight="1" thickBot="1">
      <c r="A170" s="101">
        <v>144</v>
      </c>
      <c r="B170" s="92" t="s">
        <v>74</v>
      </c>
      <c r="C170" s="123">
        <f t="shared" si="111"/>
        <v>0</v>
      </c>
      <c r="D170" s="123"/>
      <c r="E170" s="123">
        <v>0</v>
      </c>
      <c r="F170" s="123"/>
      <c r="G170" s="123">
        <v>0</v>
      </c>
      <c r="H170" s="123"/>
      <c r="I170" s="123">
        <v>0</v>
      </c>
      <c r="J170" s="123"/>
      <c r="K170" s="123">
        <v>0</v>
      </c>
      <c r="L170" s="123"/>
      <c r="M170" s="123">
        <v>0</v>
      </c>
      <c r="N170" s="123"/>
      <c r="O170" s="123">
        <v>0</v>
      </c>
      <c r="P170" s="123"/>
      <c r="Q170" s="102"/>
    </row>
    <row r="171" spans="1:17" ht="84.6" customHeight="1" thickBot="1">
      <c r="A171" s="101">
        <v>145</v>
      </c>
      <c r="B171" s="96" t="s">
        <v>106</v>
      </c>
      <c r="C171" s="126">
        <f t="shared" si="111"/>
        <v>25.5</v>
      </c>
      <c r="D171" s="127"/>
      <c r="E171" s="126">
        <f>E172+E173+E174+E175</f>
        <v>0</v>
      </c>
      <c r="F171" s="127"/>
      <c r="G171" s="123">
        <f>G172+G173+G174+G175</f>
        <v>0</v>
      </c>
      <c r="H171" s="123"/>
      <c r="I171" s="123">
        <f>I172+I173+I174+I175</f>
        <v>8.5</v>
      </c>
      <c r="J171" s="123"/>
      <c r="K171" s="123">
        <f>K172+K173+K174+K175</f>
        <v>8.5</v>
      </c>
      <c r="L171" s="123"/>
      <c r="M171" s="123">
        <f>M172+M173+M174+M175</f>
        <v>8.5</v>
      </c>
      <c r="N171" s="123"/>
      <c r="O171" s="123">
        <f>O172+O173+O174+O175</f>
        <v>0</v>
      </c>
      <c r="P171" s="123"/>
      <c r="Q171" s="102"/>
    </row>
    <row r="172" spans="1:17" ht="25.9" customHeight="1" thickBot="1">
      <c r="A172" s="101">
        <v>146</v>
      </c>
      <c r="B172" s="92" t="s">
        <v>37</v>
      </c>
      <c r="C172" s="123">
        <f t="shared" si="111"/>
        <v>0</v>
      </c>
      <c r="D172" s="123"/>
      <c r="E172" s="123">
        <v>0</v>
      </c>
      <c r="F172" s="123"/>
      <c r="G172" s="123">
        <v>0</v>
      </c>
      <c r="H172" s="123"/>
      <c r="I172" s="123">
        <v>0</v>
      </c>
      <c r="J172" s="123"/>
      <c r="K172" s="123">
        <v>0</v>
      </c>
      <c r="L172" s="123"/>
      <c r="M172" s="123">
        <v>0</v>
      </c>
      <c r="N172" s="123"/>
      <c r="O172" s="123">
        <v>0</v>
      </c>
      <c r="P172" s="123"/>
      <c r="Q172" s="102"/>
    </row>
    <row r="173" spans="1:17" ht="25.9" customHeight="1" thickBot="1">
      <c r="A173" s="101">
        <v>147</v>
      </c>
      <c r="B173" s="92" t="s">
        <v>38</v>
      </c>
      <c r="C173" s="123">
        <f t="shared" si="111"/>
        <v>0</v>
      </c>
      <c r="D173" s="123"/>
      <c r="E173" s="123">
        <v>0</v>
      </c>
      <c r="F173" s="123"/>
      <c r="G173" s="123">
        <v>0</v>
      </c>
      <c r="H173" s="123"/>
      <c r="I173" s="123">
        <v>0</v>
      </c>
      <c r="J173" s="123"/>
      <c r="K173" s="123">
        <v>0</v>
      </c>
      <c r="L173" s="123"/>
      <c r="M173" s="123">
        <v>0</v>
      </c>
      <c r="N173" s="123"/>
      <c r="O173" s="123">
        <v>0</v>
      </c>
      <c r="P173" s="123"/>
      <c r="Q173" s="102"/>
    </row>
    <row r="174" spans="1:17" ht="25.9" customHeight="1" thickBot="1">
      <c r="A174" s="101">
        <v>148</v>
      </c>
      <c r="B174" s="92" t="s">
        <v>89</v>
      </c>
      <c r="C174" s="126">
        <f t="shared" si="111"/>
        <v>25.5</v>
      </c>
      <c r="D174" s="127"/>
      <c r="E174" s="126">
        <v>0</v>
      </c>
      <c r="F174" s="127"/>
      <c r="G174" s="126">
        <v>0</v>
      </c>
      <c r="H174" s="127"/>
      <c r="I174" s="126">
        <v>8.5</v>
      </c>
      <c r="J174" s="127"/>
      <c r="K174" s="126">
        <v>8.5</v>
      </c>
      <c r="L174" s="127"/>
      <c r="M174" s="126">
        <v>8.5</v>
      </c>
      <c r="N174" s="127"/>
      <c r="O174" s="126">
        <v>0</v>
      </c>
      <c r="P174" s="127"/>
      <c r="Q174" s="102"/>
    </row>
    <row r="175" spans="1:17" ht="25.9" customHeight="1" thickBot="1">
      <c r="A175" s="101">
        <v>149</v>
      </c>
      <c r="B175" s="92" t="s">
        <v>74</v>
      </c>
      <c r="C175" s="123">
        <f t="shared" si="111"/>
        <v>0</v>
      </c>
      <c r="D175" s="123"/>
      <c r="E175" s="123">
        <v>0</v>
      </c>
      <c r="F175" s="123"/>
      <c r="G175" s="123">
        <v>0</v>
      </c>
      <c r="H175" s="123"/>
      <c r="I175" s="123">
        <v>0</v>
      </c>
      <c r="J175" s="123"/>
      <c r="K175" s="123">
        <v>0</v>
      </c>
      <c r="L175" s="123"/>
      <c r="M175" s="123">
        <v>0</v>
      </c>
      <c r="N175" s="123"/>
      <c r="O175" s="123">
        <v>0</v>
      </c>
      <c r="P175" s="123"/>
      <c r="Q175" s="102"/>
    </row>
    <row r="176" spans="1:17" ht="27" customHeight="1" thickBot="1">
      <c r="A176" s="20">
        <v>150</v>
      </c>
      <c r="B176" s="184" t="s">
        <v>51</v>
      </c>
      <c r="C176" s="185"/>
      <c r="D176" s="185"/>
      <c r="E176" s="185"/>
      <c r="F176" s="185"/>
      <c r="G176" s="185"/>
      <c r="H176" s="185"/>
      <c r="I176" s="185"/>
      <c r="J176" s="185"/>
      <c r="K176" s="185"/>
      <c r="L176" s="185"/>
      <c r="M176" s="185"/>
      <c r="N176" s="185"/>
      <c r="O176" s="185"/>
      <c r="P176" s="185"/>
      <c r="Q176" s="186"/>
    </row>
    <row r="177" spans="1:17" ht="53.45" customHeight="1" thickBot="1">
      <c r="A177" s="42">
        <v>151</v>
      </c>
      <c r="B177" s="15" t="s">
        <v>82</v>
      </c>
      <c r="C177" s="136">
        <f>E177+G177+I177+K177+M177+O177</f>
        <v>41141.808999999994</v>
      </c>
      <c r="D177" s="137"/>
      <c r="E177" s="307">
        <f>E178+E179+E180+E181</f>
        <v>6184.232</v>
      </c>
      <c r="F177" s="308"/>
      <c r="G177" s="136">
        <f>G178+G179+G180+G181</f>
        <v>19680.441999999999</v>
      </c>
      <c r="H177" s="137"/>
      <c r="I177" s="132">
        <f>I178+I179+I180+I181</f>
        <v>5170.1350000000002</v>
      </c>
      <c r="J177" s="133"/>
      <c r="K177" s="132">
        <f>K178+K179+K180+K181</f>
        <v>3256.2</v>
      </c>
      <c r="L177" s="133"/>
      <c r="M177" s="132">
        <f>M178+M179+M180+M181</f>
        <v>3266.2</v>
      </c>
      <c r="N177" s="133"/>
      <c r="O177" s="132">
        <f>O178+O179+O180+O181</f>
        <v>3584.6</v>
      </c>
      <c r="P177" s="133"/>
      <c r="Q177" s="53" t="s">
        <v>18</v>
      </c>
    </row>
    <row r="178" spans="1:17" ht="25.9" customHeight="1" thickBot="1">
      <c r="A178" s="45">
        <v>152</v>
      </c>
      <c r="B178" s="44" t="s">
        <v>19</v>
      </c>
      <c r="C178" s="132">
        <f>E178+G178+I178+K178+M178+O178</f>
        <v>0</v>
      </c>
      <c r="D178" s="133"/>
      <c r="E178" s="138">
        <f>E185+E193+E198+E203+E208+E213+E218+E223+E228+E235+E240+E245+E250+E255+E260+E265+E270+E275</f>
        <v>0</v>
      </c>
      <c r="F178" s="139"/>
      <c r="G178" s="138">
        <f t="shared" ref="G178" si="112">G185+G193+G198+G203+G208+G213+G218+G223+G228+G235+G240+G245+G250+G255+G260+G265+G270+G275</f>
        <v>0</v>
      </c>
      <c r="H178" s="139"/>
      <c r="I178" s="138">
        <f t="shared" ref="I178" si="113">I185+I193+I198+I203+I208+I213+I218+I223+I228+I235+I240+I245+I250+I255+I260+I265+I270+I275</f>
        <v>0</v>
      </c>
      <c r="J178" s="139"/>
      <c r="K178" s="138">
        <f t="shared" ref="K178" si="114">K185+K193+K198+K203+K208+K213+K218+K223+K228+K235+K240+K245+K250+K255+K260+K265+K270+K275</f>
        <v>0</v>
      </c>
      <c r="L178" s="139"/>
      <c r="M178" s="138">
        <f t="shared" ref="M178" si="115">M185+M193+M198+M203+M208+M213+M218+M223+M228+M235+M240+M245+M250+M255+M260+M265+M270+M275</f>
        <v>0</v>
      </c>
      <c r="N178" s="139"/>
      <c r="O178" s="138">
        <f t="shared" ref="O178" si="116">O185+O193+O198+O203+O208+O213+O218+O223+O228+O235+O240+O245+O250+O255+O260+O265+O270+O275</f>
        <v>0</v>
      </c>
      <c r="P178" s="139"/>
      <c r="Q178" s="99" t="s">
        <v>18</v>
      </c>
    </row>
    <row r="179" spans="1:17" ht="27.6" customHeight="1" thickBot="1">
      <c r="A179" s="101">
        <v>153</v>
      </c>
      <c r="B179" s="18" t="s">
        <v>20</v>
      </c>
      <c r="C179" s="132">
        <f>E179+G179+I179+K179+M179+O179</f>
        <v>0</v>
      </c>
      <c r="D179" s="133"/>
      <c r="E179" s="138">
        <f>E194+E199+E209+E214+E219+E224+E229+E236+E241+E246+E251+E256+E261+E266+E271+E276+E281</f>
        <v>0</v>
      </c>
      <c r="F179" s="139"/>
      <c r="G179" s="138">
        <f t="shared" ref="G179" si="117">G194+G199+G209+G214+G219+G224+G229+G236+G241+G246+G251+G256+G261+G266+G271+G276+G281</f>
        <v>0</v>
      </c>
      <c r="H179" s="139"/>
      <c r="I179" s="138">
        <f t="shared" ref="I179" si="118">I194+I199+I209+I214+I219+I224+I229+I236+I241+I246+I251+I256+I261+I266+I271+I276+I281</f>
        <v>0</v>
      </c>
      <c r="J179" s="139"/>
      <c r="K179" s="138">
        <f t="shared" ref="K179" si="119">K194+K199+K209+K214+K219+K224+K229+K236+K241+K246+K251+K256+K261+K266+K271+K276+K281</f>
        <v>0</v>
      </c>
      <c r="L179" s="139"/>
      <c r="M179" s="138">
        <f t="shared" ref="M179" si="120">M194+M199+M209+M214+M219+M224+M229+M236+M241+M246+M251+M256+M261+M266+M271+M276+M281</f>
        <v>0</v>
      </c>
      <c r="N179" s="139"/>
      <c r="O179" s="138">
        <f t="shared" ref="O179" si="121">O194+O199+O209+O214+O219+O224+O229+O236+O241+O246+O251+O256+O261+O266+O271+O276+O281</f>
        <v>0</v>
      </c>
      <c r="P179" s="139"/>
      <c r="Q179" s="99" t="s">
        <v>18</v>
      </c>
    </row>
    <row r="180" spans="1:17" ht="27.75" thickBot="1">
      <c r="A180" s="97">
        <v>154</v>
      </c>
      <c r="B180" s="18" t="s">
        <v>21</v>
      </c>
      <c r="C180" s="136">
        <f>E180+G180+I180+K180+M180+O180</f>
        <v>30801.809000000001</v>
      </c>
      <c r="D180" s="137"/>
      <c r="E180" s="138">
        <f>E187+E200+E210+E215+E220+E230+E237+E247+E252+E257+E262+E267+E272+E277+E282+E205+E225+E242+E287</f>
        <v>2934.232</v>
      </c>
      <c r="F180" s="139"/>
      <c r="G180" s="305">
        <f>G187+G200+G210+G215+G220+G230+G237+G247+G252+G257+G262+G267+G272+G277+G282+G205+G225+G242+G287</f>
        <v>17790.441999999999</v>
      </c>
      <c r="H180" s="306"/>
      <c r="I180" s="138">
        <f>I187+I200+I210+I215+I220+I230+I237+I247+I252+I257+I262+I267+I272+I277+I282+I205+I225+I242+I287+I292</f>
        <v>4250.1350000000002</v>
      </c>
      <c r="J180" s="139"/>
      <c r="K180" s="138">
        <f t="shared" ref="K180" si="122">K187+K200+K210+K215+K220+K230+K237+K247+K252+K257+K262+K267+K272+K277+K282+K205+K225+K242+K287</f>
        <v>2386.1999999999998</v>
      </c>
      <c r="L180" s="139"/>
      <c r="M180" s="138">
        <f>M187+M200+M210+M215+M220+M230+M237+M247+M252+M257+M262+M267+M272+M277+M282+M205+M225+M242+M287</f>
        <v>2386.1999999999998</v>
      </c>
      <c r="N180" s="139"/>
      <c r="O180" s="138">
        <f t="shared" ref="O180" si="123">O187+O200+O210+O215+O220+O230+O237+O247+O252+O257+O262+O267+O272+O277+O282+O205+O225+O242+O287</f>
        <v>1054.5999999999999</v>
      </c>
      <c r="P180" s="139"/>
      <c r="Q180" s="98" t="s">
        <v>18</v>
      </c>
    </row>
    <row r="181" spans="1:17" ht="24" customHeight="1" thickBot="1">
      <c r="A181" s="31">
        <v>155</v>
      </c>
      <c r="B181" s="56" t="s">
        <v>74</v>
      </c>
      <c r="C181" s="157">
        <f>E181+G181+I181+K181+M181+O181</f>
        <v>10340</v>
      </c>
      <c r="D181" s="158"/>
      <c r="E181" s="157">
        <f>E188+E201+E211+E216+E221+E231+E238+E243+E248+E253+E258+E263+E268+E273+E278+E283+E288+E293+E206</f>
        <v>3250</v>
      </c>
      <c r="F181" s="158"/>
      <c r="G181" s="157">
        <f t="shared" ref="G181" si="124">G188+G201+G211+G216+G221+G231+G238+G243+G248+G253+G258+G263+G268+G273+G278+G283+G288+G293+G206</f>
        <v>1890</v>
      </c>
      <c r="H181" s="158"/>
      <c r="I181" s="157">
        <f t="shared" ref="I181" si="125">I188+I201+I211+I216+I221+I231+I238+I243+I248+I253+I258+I263+I268+I273+I278+I283+I288+I293+I206</f>
        <v>920</v>
      </c>
      <c r="J181" s="158"/>
      <c r="K181" s="157">
        <f t="shared" ref="K181" si="126">K188+K201+K211+K216+K221+K231+K238+K243+K248+K253+K258+K263+K268+K273+K278+K283+K288+K293+K206</f>
        <v>870</v>
      </c>
      <c r="L181" s="158"/>
      <c r="M181" s="157">
        <f t="shared" ref="M181" si="127">M188+M201+M211+M216+M221+M231+M238+M243+M248+M253+M258+M263+M268+M273+M278+M283+M288+M293+M206</f>
        <v>880</v>
      </c>
      <c r="N181" s="158"/>
      <c r="O181" s="157">
        <f t="shared" ref="O181" si="128">O188+O201+O211+O216+O221+O231+O238+O243+O248+O253+O258+O263+O268+O273+O278+O283+O288+O293+O206</f>
        <v>2530</v>
      </c>
      <c r="P181" s="158"/>
      <c r="Q181" s="57" t="s">
        <v>18</v>
      </c>
    </row>
    <row r="182" spans="1:17" ht="15.75" thickBot="1">
      <c r="A182" s="49">
        <v>156</v>
      </c>
      <c r="B182" s="179" t="s">
        <v>25</v>
      </c>
      <c r="C182" s="180"/>
      <c r="D182" s="180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1"/>
    </row>
    <row r="183" spans="1:17" ht="15.75" thickBot="1">
      <c r="A183" s="13">
        <v>157</v>
      </c>
      <c r="B183" s="179" t="s">
        <v>52</v>
      </c>
      <c r="C183" s="180"/>
      <c r="D183" s="180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1"/>
    </row>
    <row r="184" spans="1:17" ht="78" customHeight="1" thickBot="1">
      <c r="A184" s="41">
        <v>158</v>
      </c>
      <c r="B184" s="58" t="s">
        <v>75</v>
      </c>
      <c r="C184" s="134">
        <f t="shared" ref="C184:C197" si="129">E184+G184+I184+K184+M184+O184</f>
        <v>123</v>
      </c>
      <c r="D184" s="135"/>
      <c r="E184" s="132">
        <f>E185+E186+E187+E188</f>
        <v>55</v>
      </c>
      <c r="F184" s="133"/>
      <c r="G184" s="182">
        <f t="shared" ref="G184" si="130">G185+G186+G187+G188</f>
        <v>0</v>
      </c>
      <c r="H184" s="183"/>
      <c r="I184" s="130">
        <f t="shared" ref="I184" si="131">I185+I186+I187+I188</f>
        <v>68</v>
      </c>
      <c r="J184" s="131"/>
      <c r="K184" s="130">
        <f t="shared" ref="K184" si="132">K185+K186+K187+K188</f>
        <v>0</v>
      </c>
      <c r="L184" s="131"/>
      <c r="M184" s="130">
        <f t="shared" ref="M184" si="133">M185+M186+M187+M188</f>
        <v>0</v>
      </c>
      <c r="N184" s="131"/>
      <c r="O184" s="130">
        <f t="shared" ref="O184" si="134">O185+O186+O187+O188</f>
        <v>0</v>
      </c>
      <c r="P184" s="131"/>
      <c r="Q184" s="59"/>
    </row>
    <row r="185" spans="1:17" ht="19.149999999999999" customHeight="1" thickBot="1">
      <c r="A185" s="13">
        <v>159</v>
      </c>
      <c r="B185" s="60" t="s">
        <v>19</v>
      </c>
      <c r="C185" s="132">
        <f t="shared" si="129"/>
        <v>0</v>
      </c>
      <c r="D185" s="133"/>
      <c r="E185" s="138">
        <v>0</v>
      </c>
      <c r="F185" s="139"/>
      <c r="G185" s="138">
        <v>0</v>
      </c>
      <c r="H185" s="139"/>
      <c r="I185" s="138">
        <v>0</v>
      </c>
      <c r="J185" s="139"/>
      <c r="K185" s="138">
        <v>0</v>
      </c>
      <c r="L185" s="139"/>
      <c r="M185" s="138">
        <v>0</v>
      </c>
      <c r="N185" s="139"/>
      <c r="O185" s="138">
        <v>0</v>
      </c>
      <c r="P185" s="139"/>
      <c r="Q185" s="61" t="s">
        <v>26</v>
      </c>
    </row>
    <row r="186" spans="1:17" ht="20.45" customHeight="1" thickBot="1">
      <c r="A186" s="13">
        <v>160</v>
      </c>
      <c r="B186" s="60" t="s">
        <v>20</v>
      </c>
      <c r="C186" s="132">
        <f t="shared" si="129"/>
        <v>0</v>
      </c>
      <c r="D186" s="133"/>
      <c r="E186" s="138">
        <v>0</v>
      </c>
      <c r="F186" s="139"/>
      <c r="G186" s="138">
        <v>0</v>
      </c>
      <c r="H186" s="139"/>
      <c r="I186" s="138">
        <v>0</v>
      </c>
      <c r="J186" s="139"/>
      <c r="K186" s="138">
        <v>0</v>
      </c>
      <c r="L186" s="139"/>
      <c r="M186" s="138">
        <v>0</v>
      </c>
      <c r="N186" s="139"/>
      <c r="O186" s="138">
        <v>0</v>
      </c>
      <c r="P186" s="139"/>
      <c r="Q186" s="61" t="s">
        <v>26</v>
      </c>
    </row>
    <row r="187" spans="1:17" ht="21" customHeight="1" thickBot="1">
      <c r="A187" s="13">
        <v>161</v>
      </c>
      <c r="B187" s="60" t="s">
        <v>21</v>
      </c>
      <c r="C187" s="134">
        <f t="shared" si="129"/>
        <v>123</v>
      </c>
      <c r="D187" s="135"/>
      <c r="E187" s="138">
        <v>55</v>
      </c>
      <c r="F187" s="139"/>
      <c r="G187" s="140">
        <v>0</v>
      </c>
      <c r="H187" s="141"/>
      <c r="I187" s="138">
        <v>68</v>
      </c>
      <c r="J187" s="139"/>
      <c r="K187" s="138">
        <v>0</v>
      </c>
      <c r="L187" s="139"/>
      <c r="M187" s="138">
        <v>0</v>
      </c>
      <c r="N187" s="139"/>
      <c r="O187" s="138">
        <v>0</v>
      </c>
      <c r="P187" s="139"/>
      <c r="Q187" s="61" t="s">
        <v>26</v>
      </c>
    </row>
    <row r="188" spans="1:17" ht="23.45" customHeight="1" thickBot="1">
      <c r="A188" s="13">
        <v>162</v>
      </c>
      <c r="B188" s="60" t="s">
        <v>27</v>
      </c>
      <c r="C188" s="132">
        <f t="shared" si="129"/>
        <v>0</v>
      </c>
      <c r="D188" s="133"/>
      <c r="E188" s="138">
        <v>0</v>
      </c>
      <c r="F188" s="139"/>
      <c r="G188" s="138">
        <v>0</v>
      </c>
      <c r="H188" s="139"/>
      <c r="I188" s="138">
        <v>0</v>
      </c>
      <c r="J188" s="139"/>
      <c r="K188" s="138">
        <v>0</v>
      </c>
      <c r="L188" s="139"/>
      <c r="M188" s="138">
        <v>0</v>
      </c>
      <c r="N188" s="139"/>
      <c r="O188" s="138">
        <v>0</v>
      </c>
      <c r="P188" s="139"/>
      <c r="Q188" s="61" t="s">
        <v>26</v>
      </c>
    </row>
    <row r="189" spans="1:17" ht="130.15" customHeight="1" thickBot="1">
      <c r="A189" s="42">
        <v>163</v>
      </c>
      <c r="B189" s="63" t="s">
        <v>76</v>
      </c>
      <c r="C189" s="132">
        <f t="shared" si="129"/>
        <v>0</v>
      </c>
      <c r="D189" s="133"/>
      <c r="E189" s="132">
        <v>0</v>
      </c>
      <c r="F189" s="133"/>
      <c r="G189" s="130">
        <v>0</v>
      </c>
      <c r="H189" s="131"/>
      <c r="I189" s="130">
        <v>0</v>
      </c>
      <c r="J189" s="131"/>
      <c r="K189" s="130">
        <v>0</v>
      </c>
      <c r="L189" s="131"/>
      <c r="M189" s="130">
        <v>0</v>
      </c>
      <c r="N189" s="131"/>
      <c r="O189" s="130">
        <v>0</v>
      </c>
      <c r="P189" s="131"/>
      <c r="Q189" s="62" t="s">
        <v>26</v>
      </c>
    </row>
    <row r="190" spans="1:17" ht="117.6" customHeight="1" thickBot="1">
      <c r="A190" s="42">
        <v>164</v>
      </c>
      <c r="B190" s="38" t="s">
        <v>77</v>
      </c>
      <c r="C190" s="114">
        <f t="shared" si="129"/>
        <v>0</v>
      </c>
      <c r="D190" s="115"/>
      <c r="E190" s="114">
        <v>0</v>
      </c>
      <c r="F190" s="115"/>
      <c r="G190" s="116">
        <v>0</v>
      </c>
      <c r="H190" s="117"/>
      <c r="I190" s="116">
        <v>0</v>
      </c>
      <c r="J190" s="117"/>
      <c r="K190" s="116">
        <v>0</v>
      </c>
      <c r="L190" s="117"/>
      <c r="M190" s="116">
        <v>0</v>
      </c>
      <c r="N190" s="117"/>
      <c r="O190" s="116">
        <v>0</v>
      </c>
      <c r="P190" s="117"/>
      <c r="Q190" s="46" t="s">
        <v>26</v>
      </c>
    </row>
    <row r="191" spans="1:17" ht="186" customHeight="1" thickBot="1">
      <c r="A191" s="41">
        <v>165</v>
      </c>
      <c r="B191" s="38" t="s">
        <v>81</v>
      </c>
      <c r="C191" s="114">
        <f t="shared" si="129"/>
        <v>0</v>
      </c>
      <c r="D191" s="115"/>
      <c r="E191" s="114">
        <v>0</v>
      </c>
      <c r="F191" s="115"/>
      <c r="G191" s="116">
        <v>0</v>
      </c>
      <c r="H191" s="117"/>
      <c r="I191" s="116">
        <v>0</v>
      </c>
      <c r="J191" s="117"/>
      <c r="K191" s="116">
        <v>0</v>
      </c>
      <c r="L191" s="117"/>
      <c r="M191" s="116">
        <v>0</v>
      </c>
      <c r="N191" s="117"/>
      <c r="O191" s="116">
        <v>0</v>
      </c>
      <c r="P191" s="117"/>
      <c r="Q191" s="46" t="s">
        <v>26</v>
      </c>
    </row>
    <row r="192" spans="1:17" ht="46.9" customHeight="1" thickBot="1">
      <c r="A192" s="20">
        <v>166</v>
      </c>
      <c r="B192" s="16" t="s">
        <v>53</v>
      </c>
      <c r="C192" s="114">
        <f t="shared" si="129"/>
        <v>0</v>
      </c>
      <c r="D192" s="115"/>
      <c r="E192" s="114">
        <f>E193+E194+E195+E196</f>
        <v>0</v>
      </c>
      <c r="F192" s="115"/>
      <c r="G192" s="114">
        <f t="shared" ref="G192" si="135">G193+G194+G195+G196</f>
        <v>0</v>
      </c>
      <c r="H192" s="115"/>
      <c r="I192" s="114">
        <f t="shared" ref="I192" si="136">I193+I194+I195+I196</f>
        <v>0</v>
      </c>
      <c r="J192" s="115"/>
      <c r="K192" s="114">
        <f t="shared" ref="K192" si="137">K193+K194+K195+K196</f>
        <v>0</v>
      </c>
      <c r="L192" s="115"/>
      <c r="M192" s="114">
        <f t="shared" ref="M192" si="138">M193+M194+M195+M196</f>
        <v>0</v>
      </c>
      <c r="N192" s="115"/>
      <c r="O192" s="114">
        <f t="shared" ref="O192" si="139">O193+O194+O195+O196</f>
        <v>0</v>
      </c>
      <c r="P192" s="115"/>
      <c r="Q192" s="22" t="s">
        <v>26</v>
      </c>
    </row>
    <row r="193" spans="1:17" ht="22.9" customHeight="1" thickBot="1">
      <c r="A193" s="13">
        <v>167</v>
      </c>
      <c r="B193" s="18" t="s">
        <v>19</v>
      </c>
      <c r="C193" s="114">
        <f t="shared" si="129"/>
        <v>0</v>
      </c>
      <c r="D193" s="115"/>
      <c r="E193" s="107">
        <v>0</v>
      </c>
      <c r="F193" s="108"/>
      <c r="G193" s="107">
        <v>0</v>
      </c>
      <c r="H193" s="108"/>
      <c r="I193" s="107">
        <v>0</v>
      </c>
      <c r="J193" s="108"/>
      <c r="K193" s="107">
        <v>0</v>
      </c>
      <c r="L193" s="108"/>
      <c r="M193" s="107">
        <v>0</v>
      </c>
      <c r="N193" s="108"/>
      <c r="O193" s="107">
        <v>0</v>
      </c>
      <c r="P193" s="108"/>
      <c r="Q193" s="21" t="s">
        <v>26</v>
      </c>
    </row>
    <row r="194" spans="1:17" ht="19.899999999999999" customHeight="1" thickBot="1">
      <c r="A194" s="13">
        <v>168</v>
      </c>
      <c r="B194" s="18" t="s">
        <v>20</v>
      </c>
      <c r="C194" s="114">
        <f t="shared" si="129"/>
        <v>0</v>
      </c>
      <c r="D194" s="115"/>
      <c r="E194" s="107">
        <v>0</v>
      </c>
      <c r="F194" s="108"/>
      <c r="G194" s="107">
        <v>0</v>
      </c>
      <c r="H194" s="108"/>
      <c r="I194" s="107">
        <v>0</v>
      </c>
      <c r="J194" s="108"/>
      <c r="K194" s="107">
        <v>0</v>
      </c>
      <c r="L194" s="108"/>
      <c r="M194" s="107">
        <v>0</v>
      </c>
      <c r="N194" s="108"/>
      <c r="O194" s="107">
        <v>0</v>
      </c>
      <c r="P194" s="108"/>
      <c r="Q194" s="21" t="s">
        <v>26</v>
      </c>
    </row>
    <row r="195" spans="1:17" ht="19.149999999999999" customHeight="1" thickBot="1">
      <c r="A195" s="13">
        <v>169</v>
      </c>
      <c r="B195" s="18" t="s">
        <v>21</v>
      </c>
      <c r="C195" s="114">
        <f t="shared" si="129"/>
        <v>0</v>
      </c>
      <c r="D195" s="115"/>
      <c r="E195" s="107">
        <v>0</v>
      </c>
      <c r="F195" s="108"/>
      <c r="G195" s="107">
        <v>0</v>
      </c>
      <c r="H195" s="108"/>
      <c r="I195" s="107">
        <v>0</v>
      </c>
      <c r="J195" s="108"/>
      <c r="K195" s="107">
        <v>0</v>
      </c>
      <c r="L195" s="108"/>
      <c r="M195" s="107">
        <v>0</v>
      </c>
      <c r="N195" s="108"/>
      <c r="O195" s="107">
        <v>0</v>
      </c>
      <c r="P195" s="108"/>
      <c r="Q195" s="21" t="s">
        <v>26</v>
      </c>
    </row>
    <row r="196" spans="1:17" ht="24" customHeight="1" thickBot="1">
      <c r="A196" s="13">
        <v>170</v>
      </c>
      <c r="B196" s="18" t="s">
        <v>27</v>
      </c>
      <c r="C196" s="114">
        <f t="shared" si="129"/>
        <v>0</v>
      </c>
      <c r="D196" s="115"/>
      <c r="E196" s="107">
        <v>0</v>
      </c>
      <c r="F196" s="108"/>
      <c r="G196" s="107">
        <v>0</v>
      </c>
      <c r="H196" s="108"/>
      <c r="I196" s="107">
        <v>0</v>
      </c>
      <c r="J196" s="108"/>
      <c r="K196" s="107">
        <v>0</v>
      </c>
      <c r="L196" s="108"/>
      <c r="M196" s="107">
        <v>0</v>
      </c>
      <c r="N196" s="108"/>
      <c r="O196" s="107">
        <v>0</v>
      </c>
      <c r="P196" s="108"/>
      <c r="Q196" s="21" t="s">
        <v>26</v>
      </c>
    </row>
    <row r="197" spans="1:17" ht="237" customHeight="1" thickBot="1">
      <c r="A197" s="20">
        <v>171</v>
      </c>
      <c r="B197" s="16" t="s">
        <v>91</v>
      </c>
      <c r="C197" s="134">
        <f t="shared" si="129"/>
        <v>12871.384</v>
      </c>
      <c r="D197" s="135"/>
      <c r="E197" s="132">
        <f>E198+E199+E200+E201</f>
        <v>1378.442</v>
      </c>
      <c r="F197" s="133"/>
      <c r="G197" s="132">
        <f t="shared" ref="G197" si="140">G198+G199+G200+G201</f>
        <v>3090.442</v>
      </c>
      <c r="H197" s="133"/>
      <c r="I197" s="132">
        <f t="shared" ref="I197" si="141">I198+I199+I200+I201</f>
        <v>2875.5</v>
      </c>
      <c r="J197" s="133"/>
      <c r="K197" s="132">
        <f t="shared" ref="K197" si="142">K198+K199+K200+K201</f>
        <v>2386.1999999999998</v>
      </c>
      <c r="L197" s="133"/>
      <c r="M197" s="132">
        <f t="shared" ref="M197" si="143">M198+M199+M200+M201</f>
        <v>2386.1999999999998</v>
      </c>
      <c r="N197" s="133"/>
      <c r="O197" s="132">
        <f t="shared" ref="O197" si="144">O198+O199+O200+O201</f>
        <v>754.6</v>
      </c>
      <c r="P197" s="133"/>
      <c r="Q197" s="22" t="s">
        <v>26</v>
      </c>
    </row>
    <row r="198" spans="1:17" ht="21.6" customHeight="1" thickBot="1">
      <c r="A198" s="13">
        <v>172</v>
      </c>
      <c r="B198" s="18" t="s">
        <v>48</v>
      </c>
      <c r="C198" s="107">
        <v>0</v>
      </c>
      <c r="D198" s="108"/>
      <c r="E198" s="107">
        <v>0</v>
      </c>
      <c r="F198" s="108"/>
      <c r="G198" s="107">
        <v>0</v>
      </c>
      <c r="H198" s="108"/>
      <c r="I198" s="107">
        <v>0</v>
      </c>
      <c r="J198" s="108"/>
      <c r="K198" s="107">
        <v>0</v>
      </c>
      <c r="L198" s="108"/>
      <c r="M198" s="107">
        <v>0</v>
      </c>
      <c r="N198" s="108"/>
      <c r="O198" s="107">
        <v>0</v>
      </c>
      <c r="P198" s="108"/>
      <c r="Q198" s="22"/>
    </row>
    <row r="199" spans="1:17" ht="22.9" customHeight="1" thickBot="1">
      <c r="A199" s="13">
        <v>173</v>
      </c>
      <c r="B199" s="18" t="s">
        <v>49</v>
      </c>
      <c r="C199" s="107">
        <v>0</v>
      </c>
      <c r="D199" s="108"/>
      <c r="E199" s="107">
        <v>0</v>
      </c>
      <c r="F199" s="108"/>
      <c r="G199" s="107">
        <v>0</v>
      </c>
      <c r="H199" s="108"/>
      <c r="I199" s="107">
        <v>0</v>
      </c>
      <c r="J199" s="108"/>
      <c r="K199" s="107">
        <v>0</v>
      </c>
      <c r="L199" s="108"/>
      <c r="M199" s="107">
        <v>0</v>
      </c>
      <c r="N199" s="108"/>
      <c r="O199" s="107">
        <v>0</v>
      </c>
      <c r="P199" s="108"/>
      <c r="Q199" s="22"/>
    </row>
    <row r="200" spans="1:17" ht="15.75" thickBot="1">
      <c r="A200" s="31">
        <v>174</v>
      </c>
      <c r="B200" s="48" t="s">
        <v>50</v>
      </c>
      <c r="C200" s="107">
        <f>E200+G200+I200+K200+M200+O200</f>
        <v>12871.384</v>
      </c>
      <c r="D200" s="108"/>
      <c r="E200" s="107">
        <v>1378.442</v>
      </c>
      <c r="F200" s="108"/>
      <c r="G200" s="124">
        <v>3090.442</v>
      </c>
      <c r="H200" s="125"/>
      <c r="I200" s="124">
        <v>2875.5</v>
      </c>
      <c r="J200" s="125"/>
      <c r="K200" s="124">
        <v>2386.1999999999998</v>
      </c>
      <c r="L200" s="125"/>
      <c r="M200" s="124">
        <v>2386.1999999999998</v>
      </c>
      <c r="N200" s="125"/>
      <c r="O200" s="124">
        <v>754.6</v>
      </c>
      <c r="P200" s="125"/>
      <c r="Q200" s="46"/>
    </row>
    <row r="201" spans="1:17" ht="24.75" thickBot="1">
      <c r="A201" s="49">
        <v>175</v>
      </c>
      <c r="B201" s="44" t="s">
        <v>43</v>
      </c>
      <c r="C201" s="107">
        <v>0</v>
      </c>
      <c r="D201" s="108"/>
      <c r="E201" s="107">
        <v>0</v>
      </c>
      <c r="F201" s="108"/>
      <c r="G201" s="107">
        <v>0</v>
      </c>
      <c r="H201" s="108"/>
      <c r="I201" s="107">
        <v>0</v>
      </c>
      <c r="J201" s="108"/>
      <c r="K201" s="107">
        <v>0</v>
      </c>
      <c r="L201" s="108"/>
      <c r="M201" s="107">
        <v>0</v>
      </c>
      <c r="N201" s="108"/>
      <c r="O201" s="107">
        <v>0</v>
      </c>
      <c r="P201" s="108"/>
      <c r="Q201" s="22"/>
    </row>
    <row r="202" spans="1:17" ht="50.45" customHeight="1" thickBot="1">
      <c r="A202" s="42">
        <v>176</v>
      </c>
      <c r="B202" s="15" t="s">
        <v>80</v>
      </c>
      <c r="C202" s="114">
        <f>E202+G202+I202+K202+M202+O202</f>
        <v>2060</v>
      </c>
      <c r="D202" s="115"/>
      <c r="E202" s="114">
        <f>E203+E204+E205+E206</f>
        <v>330</v>
      </c>
      <c r="F202" s="115"/>
      <c r="G202" s="116">
        <f t="shared" ref="G202" si="145">G203+G204+G205+G206</f>
        <v>330</v>
      </c>
      <c r="H202" s="117"/>
      <c r="I202" s="116">
        <f t="shared" ref="I202" si="146">I203+I204+I205+I206</f>
        <v>350</v>
      </c>
      <c r="J202" s="117"/>
      <c r="K202" s="116">
        <f t="shared" ref="K202" si="147">K203+K204+K205+K206</f>
        <v>350</v>
      </c>
      <c r="L202" s="117"/>
      <c r="M202" s="116">
        <f t="shared" ref="M202" si="148">M203+M204+M205+M206</f>
        <v>350</v>
      </c>
      <c r="N202" s="117"/>
      <c r="O202" s="116">
        <f t="shared" ref="O202" si="149">O203+O204+O205+O206</f>
        <v>350</v>
      </c>
      <c r="P202" s="117"/>
      <c r="Q202" s="46" t="s">
        <v>26</v>
      </c>
    </row>
    <row r="203" spans="1:17" ht="22.9" customHeight="1" thickBot="1">
      <c r="A203" s="49">
        <v>177</v>
      </c>
      <c r="B203" s="44" t="s">
        <v>19</v>
      </c>
      <c r="C203" s="107">
        <v>0</v>
      </c>
      <c r="D203" s="108"/>
      <c r="E203" s="107">
        <v>0</v>
      </c>
      <c r="F203" s="108"/>
      <c r="G203" s="107">
        <v>0</v>
      </c>
      <c r="H203" s="108"/>
      <c r="I203" s="107">
        <v>0</v>
      </c>
      <c r="J203" s="108"/>
      <c r="K203" s="107">
        <v>0</v>
      </c>
      <c r="L203" s="108"/>
      <c r="M203" s="107">
        <v>0</v>
      </c>
      <c r="N203" s="108"/>
      <c r="O203" s="107">
        <v>0</v>
      </c>
      <c r="P203" s="108"/>
      <c r="Q203" s="21" t="s">
        <v>26</v>
      </c>
    </row>
    <row r="204" spans="1:17" ht="22.15" customHeight="1" thickBot="1">
      <c r="A204" s="13">
        <v>178</v>
      </c>
      <c r="B204" s="18" t="s">
        <v>20</v>
      </c>
      <c r="C204" s="107">
        <v>0</v>
      </c>
      <c r="D204" s="108"/>
      <c r="E204" s="107">
        <v>0</v>
      </c>
      <c r="F204" s="108"/>
      <c r="G204" s="107">
        <v>0</v>
      </c>
      <c r="H204" s="108"/>
      <c r="I204" s="107">
        <v>0</v>
      </c>
      <c r="J204" s="108"/>
      <c r="K204" s="107">
        <v>0</v>
      </c>
      <c r="L204" s="108"/>
      <c r="M204" s="107">
        <v>0</v>
      </c>
      <c r="N204" s="108"/>
      <c r="O204" s="107">
        <v>0</v>
      </c>
      <c r="P204" s="108"/>
      <c r="Q204" s="21" t="s">
        <v>26</v>
      </c>
    </row>
    <row r="205" spans="1:17" ht="13.9" customHeight="1" thickBot="1">
      <c r="A205" s="13">
        <v>179</v>
      </c>
      <c r="B205" s="18" t="s">
        <v>21</v>
      </c>
      <c r="C205" s="107">
        <v>0</v>
      </c>
      <c r="D205" s="108"/>
      <c r="E205" s="107">
        <v>0</v>
      </c>
      <c r="F205" s="108"/>
      <c r="G205" s="107">
        <v>0</v>
      </c>
      <c r="H205" s="108"/>
      <c r="I205" s="107">
        <v>0</v>
      </c>
      <c r="J205" s="108"/>
      <c r="K205" s="107">
        <v>0</v>
      </c>
      <c r="L205" s="108"/>
      <c r="M205" s="107">
        <v>0</v>
      </c>
      <c r="N205" s="108"/>
      <c r="O205" s="107">
        <v>0</v>
      </c>
      <c r="P205" s="108"/>
      <c r="Q205" s="21" t="s">
        <v>26</v>
      </c>
    </row>
    <row r="206" spans="1:17" ht="28.15" customHeight="1" thickBot="1">
      <c r="A206" s="13">
        <v>180</v>
      </c>
      <c r="B206" s="18" t="s">
        <v>27</v>
      </c>
      <c r="C206" s="107">
        <v>2060</v>
      </c>
      <c r="D206" s="108"/>
      <c r="E206" s="107">
        <v>330</v>
      </c>
      <c r="F206" s="108"/>
      <c r="G206" s="107">
        <v>330</v>
      </c>
      <c r="H206" s="108"/>
      <c r="I206" s="107">
        <v>350</v>
      </c>
      <c r="J206" s="108"/>
      <c r="K206" s="107">
        <v>350</v>
      </c>
      <c r="L206" s="108"/>
      <c r="M206" s="107">
        <v>350</v>
      </c>
      <c r="N206" s="108"/>
      <c r="O206" s="107">
        <v>350</v>
      </c>
      <c r="P206" s="108"/>
      <c r="Q206" s="21" t="s">
        <v>26</v>
      </c>
    </row>
    <row r="207" spans="1:17" ht="98.25" customHeight="1" thickBot="1">
      <c r="A207" s="20">
        <v>181</v>
      </c>
      <c r="B207" s="16" t="s">
        <v>54</v>
      </c>
      <c r="C207" s="114">
        <f>E207+G207+I207+K207+M207+O207</f>
        <v>2000</v>
      </c>
      <c r="D207" s="115"/>
      <c r="E207" s="114">
        <f>E208+E209+E210+E211</f>
        <v>250</v>
      </c>
      <c r="F207" s="115"/>
      <c r="G207" s="114">
        <f t="shared" ref="G207" si="150">G208+G209+G210+G211</f>
        <v>250</v>
      </c>
      <c r="H207" s="115"/>
      <c r="I207" s="114">
        <f t="shared" ref="I207" si="151">I208+I209+I210+I211</f>
        <v>250</v>
      </c>
      <c r="J207" s="115"/>
      <c r="K207" s="114">
        <f t="shared" ref="K207" si="152">K208+K209+K210+K211</f>
        <v>250</v>
      </c>
      <c r="L207" s="115"/>
      <c r="M207" s="114">
        <f t="shared" ref="M207" si="153">M208+M209+M210+M211</f>
        <v>250</v>
      </c>
      <c r="N207" s="115"/>
      <c r="O207" s="114">
        <f t="shared" ref="O207" si="154">O208+O209+O210+O211</f>
        <v>750</v>
      </c>
      <c r="P207" s="115"/>
      <c r="Q207" s="22" t="s">
        <v>26</v>
      </c>
    </row>
    <row r="208" spans="1:17" ht="16.149999999999999" customHeight="1" thickBot="1">
      <c r="A208" s="13">
        <v>182</v>
      </c>
      <c r="B208" s="18" t="s">
        <v>19</v>
      </c>
      <c r="C208" s="107">
        <v>0</v>
      </c>
      <c r="D208" s="108"/>
      <c r="E208" s="107">
        <v>0</v>
      </c>
      <c r="F208" s="108"/>
      <c r="G208" s="107">
        <v>0</v>
      </c>
      <c r="H208" s="108"/>
      <c r="I208" s="107">
        <v>0</v>
      </c>
      <c r="J208" s="108"/>
      <c r="K208" s="107">
        <v>0</v>
      </c>
      <c r="L208" s="108"/>
      <c r="M208" s="107">
        <v>0</v>
      </c>
      <c r="N208" s="108"/>
      <c r="O208" s="107">
        <v>0</v>
      </c>
      <c r="P208" s="108"/>
      <c r="Q208" s="21" t="s">
        <v>26</v>
      </c>
    </row>
    <row r="209" spans="1:17" ht="17.45" customHeight="1" thickBot="1">
      <c r="A209" s="13">
        <v>183</v>
      </c>
      <c r="B209" s="18" t="s">
        <v>20</v>
      </c>
      <c r="C209" s="107">
        <v>0</v>
      </c>
      <c r="D209" s="108"/>
      <c r="E209" s="107">
        <v>0</v>
      </c>
      <c r="F209" s="108"/>
      <c r="G209" s="107">
        <v>0</v>
      </c>
      <c r="H209" s="108"/>
      <c r="I209" s="107">
        <v>0</v>
      </c>
      <c r="J209" s="108"/>
      <c r="K209" s="107">
        <v>0</v>
      </c>
      <c r="L209" s="108"/>
      <c r="M209" s="107">
        <v>0</v>
      </c>
      <c r="N209" s="108"/>
      <c r="O209" s="107">
        <v>0</v>
      </c>
      <c r="P209" s="108"/>
      <c r="Q209" s="21" t="s">
        <v>26</v>
      </c>
    </row>
    <row r="210" spans="1:17" ht="18" customHeight="1" thickBot="1">
      <c r="A210" s="13">
        <v>184</v>
      </c>
      <c r="B210" s="18" t="s">
        <v>21</v>
      </c>
      <c r="C210" s="107">
        <v>0</v>
      </c>
      <c r="D210" s="108"/>
      <c r="E210" s="107">
        <v>0</v>
      </c>
      <c r="F210" s="108"/>
      <c r="G210" s="107">
        <v>0</v>
      </c>
      <c r="H210" s="108"/>
      <c r="I210" s="107">
        <v>0</v>
      </c>
      <c r="J210" s="108"/>
      <c r="K210" s="107">
        <v>0</v>
      </c>
      <c r="L210" s="108"/>
      <c r="M210" s="107">
        <v>0</v>
      </c>
      <c r="N210" s="108"/>
      <c r="O210" s="107">
        <v>0</v>
      </c>
      <c r="P210" s="108"/>
      <c r="Q210" s="21" t="s">
        <v>55</v>
      </c>
    </row>
    <row r="211" spans="1:17" ht="30.6" customHeight="1" thickBot="1">
      <c r="A211" s="13">
        <v>185</v>
      </c>
      <c r="B211" s="18" t="s">
        <v>27</v>
      </c>
      <c r="C211" s="107">
        <v>2000</v>
      </c>
      <c r="D211" s="108"/>
      <c r="E211" s="107">
        <v>250</v>
      </c>
      <c r="F211" s="108"/>
      <c r="G211" s="107">
        <v>250</v>
      </c>
      <c r="H211" s="108"/>
      <c r="I211" s="107">
        <v>250</v>
      </c>
      <c r="J211" s="108"/>
      <c r="K211" s="107">
        <v>250</v>
      </c>
      <c r="L211" s="108"/>
      <c r="M211" s="107">
        <v>250</v>
      </c>
      <c r="N211" s="108"/>
      <c r="O211" s="107">
        <v>750</v>
      </c>
      <c r="P211" s="108"/>
      <c r="Q211" s="21" t="s">
        <v>55</v>
      </c>
    </row>
    <row r="212" spans="1:17" ht="126" customHeight="1" thickBot="1">
      <c r="A212" s="23">
        <v>186</v>
      </c>
      <c r="B212" s="16" t="s">
        <v>56</v>
      </c>
      <c r="C212" s="114">
        <f>E212+G212+I212+K212+M212+O212</f>
        <v>50</v>
      </c>
      <c r="D212" s="115"/>
      <c r="E212" s="114">
        <f>E213+E214+E215+E216</f>
        <v>0</v>
      </c>
      <c r="F212" s="115"/>
      <c r="G212" s="114">
        <f t="shared" ref="G212" si="155">G213+G214+G215+G216</f>
        <v>0</v>
      </c>
      <c r="H212" s="115"/>
      <c r="I212" s="114">
        <f t="shared" ref="I212" si="156">I213+I214+I215+I216</f>
        <v>0</v>
      </c>
      <c r="J212" s="115"/>
      <c r="K212" s="114">
        <f t="shared" ref="K212" si="157">K213+K214+K215+K216</f>
        <v>0</v>
      </c>
      <c r="L212" s="115"/>
      <c r="M212" s="114">
        <f t="shared" ref="M212" si="158">M213+M214+M215+M216</f>
        <v>0</v>
      </c>
      <c r="N212" s="115"/>
      <c r="O212" s="114">
        <f t="shared" ref="O212" si="159">O213+O214+O215+O216</f>
        <v>50</v>
      </c>
      <c r="P212" s="115"/>
      <c r="Q212" s="24" t="s">
        <v>55</v>
      </c>
    </row>
    <row r="213" spans="1:17" ht="19.899999999999999" customHeight="1" thickBot="1">
      <c r="A213" s="13">
        <v>187</v>
      </c>
      <c r="B213" s="18" t="s">
        <v>19</v>
      </c>
      <c r="C213" s="107">
        <v>0</v>
      </c>
      <c r="D213" s="108"/>
      <c r="E213" s="107">
        <v>0</v>
      </c>
      <c r="F213" s="108"/>
      <c r="G213" s="107">
        <v>0</v>
      </c>
      <c r="H213" s="108"/>
      <c r="I213" s="107">
        <v>0</v>
      </c>
      <c r="J213" s="108"/>
      <c r="K213" s="107">
        <v>0</v>
      </c>
      <c r="L213" s="108"/>
      <c r="M213" s="107">
        <v>0</v>
      </c>
      <c r="N213" s="108"/>
      <c r="O213" s="107">
        <v>0</v>
      </c>
      <c r="P213" s="108"/>
      <c r="Q213" s="21" t="s">
        <v>55</v>
      </c>
    </row>
    <row r="214" spans="1:17" ht="15" customHeight="1" thickBot="1">
      <c r="A214" s="13">
        <v>188</v>
      </c>
      <c r="B214" s="18" t="s">
        <v>20</v>
      </c>
      <c r="C214" s="107">
        <v>0</v>
      </c>
      <c r="D214" s="108"/>
      <c r="E214" s="107">
        <v>0</v>
      </c>
      <c r="F214" s="108"/>
      <c r="G214" s="107">
        <v>0</v>
      </c>
      <c r="H214" s="108"/>
      <c r="I214" s="107">
        <v>0</v>
      </c>
      <c r="J214" s="108"/>
      <c r="K214" s="107">
        <v>0</v>
      </c>
      <c r="L214" s="108"/>
      <c r="M214" s="107">
        <v>0</v>
      </c>
      <c r="N214" s="108"/>
      <c r="O214" s="107">
        <v>0</v>
      </c>
      <c r="P214" s="108"/>
      <c r="Q214" s="21" t="s">
        <v>55</v>
      </c>
    </row>
    <row r="215" spans="1:17" ht="15.6" customHeight="1" thickBot="1">
      <c r="A215" s="13">
        <v>189</v>
      </c>
      <c r="B215" s="18" t="s">
        <v>21</v>
      </c>
      <c r="C215" s="107">
        <f>E215+G215+I215+K215+M215+O215</f>
        <v>50</v>
      </c>
      <c r="D215" s="108"/>
      <c r="E215" s="107">
        <v>0</v>
      </c>
      <c r="F215" s="108"/>
      <c r="G215" s="107">
        <v>0</v>
      </c>
      <c r="H215" s="108"/>
      <c r="I215" s="107">
        <v>0</v>
      </c>
      <c r="J215" s="108"/>
      <c r="K215" s="107">
        <v>0</v>
      </c>
      <c r="L215" s="108"/>
      <c r="M215" s="107">
        <v>0</v>
      </c>
      <c r="N215" s="108"/>
      <c r="O215" s="107">
        <v>50</v>
      </c>
      <c r="P215" s="108"/>
      <c r="Q215" s="21" t="s">
        <v>55</v>
      </c>
    </row>
    <row r="216" spans="1:17" ht="25.9" customHeight="1" thickBot="1">
      <c r="A216" s="13">
        <v>190</v>
      </c>
      <c r="B216" s="18" t="s">
        <v>27</v>
      </c>
      <c r="C216" s="107">
        <v>0</v>
      </c>
      <c r="D216" s="108"/>
      <c r="E216" s="107">
        <v>0</v>
      </c>
      <c r="F216" s="108"/>
      <c r="G216" s="107">
        <v>0</v>
      </c>
      <c r="H216" s="108"/>
      <c r="I216" s="107">
        <v>0</v>
      </c>
      <c r="J216" s="108"/>
      <c r="K216" s="107">
        <v>0</v>
      </c>
      <c r="L216" s="108"/>
      <c r="M216" s="107">
        <v>0</v>
      </c>
      <c r="N216" s="108"/>
      <c r="O216" s="107">
        <v>0</v>
      </c>
      <c r="P216" s="108"/>
      <c r="Q216" s="21" t="s">
        <v>55</v>
      </c>
    </row>
    <row r="217" spans="1:17" ht="80.25" customHeight="1" thickBot="1">
      <c r="A217" s="23">
        <v>191</v>
      </c>
      <c r="B217" s="16" t="s">
        <v>57</v>
      </c>
      <c r="C217" s="114">
        <f t="shared" ref="C217:C232" si="160">E217+G217+I217+K217+M217+O217</f>
        <v>4400</v>
      </c>
      <c r="D217" s="115"/>
      <c r="E217" s="114">
        <f>E218+E219+E220+E221</f>
        <v>2200</v>
      </c>
      <c r="F217" s="115"/>
      <c r="G217" s="114">
        <f t="shared" ref="G217" si="161">G218+G219+G220+G221</f>
        <v>1100</v>
      </c>
      <c r="H217" s="115"/>
      <c r="I217" s="114">
        <f t="shared" ref="I217" si="162">I218+I219+I220+I221</f>
        <v>0</v>
      </c>
      <c r="J217" s="115"/>
      <c r="K217" s="114">
        <f t="shared" ref="K217" si="163">K218+K219+K220+K221</f>
        <v>0</v>
      </c>
      <c r="L217" s="115"/>
      <c r="M217" s="114">
        <f t="shared" ref="M217" si="164">M218+M219+M220+M221</f>
        <v>0</v>
      </c>
      <c r="N217" s="115"/>
      <c r="O217" s="114">
        <f t="shared" ref="O217" si="165">O218+O219+O220+O221</f>
        <v>1100</v>
      </c>
      <c r="P217" s="115"/>
      <c r="Q217" s="24" t="s">
        <v>55</v>
      </c>
    </row>
    <row r="218" spans="1:17" ht="24" customHeight="1" thickBot="1">
      <c r="A218" s="55">
        <v>192</v>
      </c>
      <c r="B218" s="18" t="s">
        <v>19</v>
      </c>
      <c r="C218" s="114">
        <f t="shared" si="160"/>
        <v>0</v>
      </c>
      <c r="D218" s="115"/>
      <c r="E218" s="107">
        <v>0</v>
      </c>
      <c r="F218" s="108"/>
      <c r="G218" s="107">
        <v>0</v>
      </c>
      <c r="H218" s="108"/>
      <c r="I218" s="107">
        <v>0</v>
      </c>
      <c r="J218" s="108"/>
      <c r="K218" s="107">
        <v>0</v>
      </c>
      <c r="L218" s="108"/>
      <c r="M218" s="107">
        <v>0</v>
      </c>
      <c r="N218" s="108"/>
      <c r="O218" s="107">
        <v>0</v>
      </c>
      <c r="P218" s="108"/>
      <c r="Q218" s="21" t="s">
        <v>55</v>
      </c>
    </row>
    <row r="219" spans="1:17" ht="18.600000000000001" customHeight="1" thickBot="1">
      <c r="A219" s="13">
        <v>193</v>
      </c>
      <c r="B219" s="18" t="s">
        <v>20</v>
      </c>
      <c r="C219" s="114">
        <f t="shared" si="160"/>
        <v>0</v>
      </c>
      <c r="D219" s="115"/>
      <c r="E219" s="107">
        <v>0</v>
      </c>
      <c r="F219" s="108"/>
      <c r="G219" s="107">
        <v>0</v>
      </c>
      <c r="H219" s="108"/>
      <c r="I219" s="107">
        <v>0</v>
      </c>
      <c r="J219" s="108"/>
      <c r="K219" s="107">
        <v>0</v>
      </c>
      <c r="L219" s="108"/>
      <c r="M219" s="107">
        <v>0</v>
      </c>
      <c r="N219" s="108"/>
      <c r="O219" s="107">
        <v>0</v>
      </c>
      <c r="P219" s="108"/>
      <c r="Q219" s="21" t="s">
        <v>55</v>
      </c>
    </row>
    <row r="220" spans="1:17" ht="15" customHeight="1" thickBot="1">
      <c r="A220" s="13">
        <v>194</v>
      </c>
      <c r="B220" s="18" t="s">
        <v>21</v>
      </c>
      <c r="C220" s="114">
        <f t="shared" si="160"/>
        <v>0</v>
      </c>
      <c r="D220" s="115"/>
      <c r="E220" s="107">
        <v>0</v>
      </c>
      <c r="F220" s="108"/>
      <c r="G220" s="107">
        <v>0</v>
      </c>
      <c r="H220" s="108"/>
      <c r="I220" s="107">
        <v>0</v>
      </c>
      <c r="J220" s="108"/>
      <c r="K220" s="107">
        <v>0</v>
      </c>
      <c r="L220" s="108"/>
      <c r="M220" s="107">
        <v>0</v>
      </c>
      <c r="N220" s="108"/>
      <c r="O220" s="107">
        <v>0</v>
      </c>
      <c r="P220" s="108"/>
      <c r="Q220" s="21" t="s">
        <v>55</v>
      </c>
    </row>
    <row r="221" spans="1:17" ht="26.45" customHeight="1" thickBot="1">
      <c r="A221" s="13">
        <v>195</v>
      </c>
      <c r="B221" s="18" t="s">
        <v>27</v>
      </c>
      <c r="C221" s="114">
        <f t="shared" si="160"/>
        <v>4400</v>
      </c>
      <c r="D221" s="115"/>
      <c r="E221" s="107">
        <v>2200</v>
      </c>
      <c r="F221" s="108"/>
      <c r="G221" s="107">
        <v>1100</v>
      </c>
      <c r="H221" s="108"/>
      <c r="I221" s="107">
        <v>0</v>
      </c>
      <c r="J221" s="108"/>
      <c r="K221" s="107">
        <v>0</v>
      </c>
      <c r="L221" s="108"/>
      <c r="M221" s="107">
        <v>0</v>
      </c>
      <c r="N221" s="108"/>
      <c r="O221" s="107">
        <v>1100</v>
      </c>
      <c r="P221" s="108"/>
      <c r="Q221" s="21" t="s">
        <v>55</v>
      </c>
    </row>
    <row r="222" spans="1:17" ht="106.5" customHeight="1" thickBot="1">
      <c r="A222" s="23">
        <v>196</v>
      </c>
      <c r="B222" s="16" t="s">
        <v>58</v>
      </c>
      <c r="C222" s="114">
        <f t="shared" si="160"/>
        <v>0</v>
      </c>
      <c r="D222" s="115"/>
      <c r="E222" s="114">
        <f>E223+E224+E225+E226</f>
        <v>0</v>
      </c>
      <c r="F222" s="115"/>
      <c r="G222" s="114">
        <f t="shared" ref="G222" si="166">G223+G224+G225+G226</f>
        <v>0</v>
      </c>
      <c r="H222" s="115"/>
      <c r="I222" s="114">
        <f t="shared" ref="I222" si="167">I223+I224+I225+I226</f>
        <v>0</v>
      </c>
      <c r="J222" s="115"/>
      <c r="K222" s="114">
        <f t="shared" ref="K222" si="168">K223+K224+K225+K226</f>
        <v>0</v>
      </c>
      <c r="L222" s="115"/>
      <c r="M222" s="114">
        <f t="shared" ref="M222" si="169">M223+M224+M225+M226</f>
        <v>0</v>
      </c>
      <c r="N222" s="115"/>
      <c r="O222" s="114">
        <f t="shared" ref="O222" si="170">O223+O224+O225+O226</f>
        <v>0</v>
      </c>
      <c r="P222" s="115"/>
      <c r="Q222" s="24">
        <v>6</v>
      </c>
    </row>
    <row r="223" spans="1:17" ht="19.899999999999999" customHeight="1" thickBot="1">
      <c r="A223" s="13">
        <v>197</v>
      </c>
      <c r="B223" s="18" t="s">
        <v>19</v>
      </c>
      <c r="C223" s="114">
        <f t="shared" si="160"/>
        <v>0</v>
      </c>
      <c r="D223" s="115"/>
      <c r="E223" s="107">
        <v>0</v>
      </c>
      <c r="F223" s="108"/>
      <c r="G223" s="107">
        <v>0</v>
      </c>
      <c r="H223" s="108"/>
      <c r="I223" s="107">
        <v>0</v>
      </c>
      <c r="J223" s="108"/>
      <c r="K223" s="107">
        <v>0</v>
      </c>
      <c r="L223" s="108"/>
      <c r="M223" s="107">
        <v>0</v>
      </c>
      <c r="N223" s="108"/>
      <c r="O223" s="107">
        <v>0</v>
      </c>
      <c r="P223" s="108"/>
      <c r="Q223" s="21" t="s">
        <v>26</v>
      </c>
    </row>
    <row r="224" spans="1:17" ht="19.149999999999999" customHeight="1" thickBot="1">
      <c r="A224" s="13">
        <v>198</v>
      </c>
      <c r="B224" s="18" t="s">
        <v>20</v>
      </c>
      <c r="C224" s="114">
        <f t="shared" si="160"/>
        <v>0</v>
      </c>
      <c r="D224" s="115"/>
      <c r="E224" s="107">
        <v>0</v>
      </c>
      <c r="F224" s="108"/>
      <c r="G224" s="107">
        <v>0</v>
      </c>
      <c r="H224" s="108"/>
      <c r="I224" s="107">
        <v>0</v>
      </c>
      <c r="J224" s="108"/>
      <c r="K224" s="107">
        <v>0</v>
      </c>
      <c r="L224" s="108"/>
      <c r="M224" s="107">
        <v>0</v>
      </c>
      <c r="N224" s="108"/>
      <c r="O224" s="107">
        <v>0</v>
      </c>
      <c r="P224" s="108"/>
      <c r="Q224" s="21" t="s">
        <v>26</v>
      </c>
    </row>
    <row r="225" spans="1:17" ht="15" customHeight="1" thickBot="1">
      <c r="A225" s="13">
        <v>199</v>
      </c>
      <c r="B225" s="18" t="s">
        <v>21</v>
      </c>
      <c r="C225" s="114">
        <f t="shared" si="160"/>
        <v>0</v>
      </c>
      <c r="D225" s="115"/>
      <c r="E225" s="107">
        <v>0</v>
      </c>
      <c r="F225" s="108"/>
      <c r="G225" s="107">
        <v>0</v>
      </c>
      <c r="H225" s="108"/>
      <c r="I225" s="107">
        <v>0</v>
      </c>
      <c r="J225" s="108"/>
      <c r="K225" s="107">
        <v>0</v>
      </c>
      <c r="L225" s="108"/>
      <c r="M225" s="107">
        <v>0</v>
      </c>
      <c r="N225" s="108"/>
      <c r="O225" s="107">
        <v>0</v>
      </c>
      <c r="P225" s="108"/>
      <c r="Q225" s="21" t="s">
        <v>26</v>
      </c>
    </row>
    <row r="226" spans="1:17" ht="29.45" customHeight="1" thickBot="1">
      <c r="A226" s="13">
        <v>200</v>
      </c>
      <c r="B226" s="18" t="s">
        <v>27</v>
      </c>
      <c r="C226" s="114">
        <f t="shared" si="160"/>
        <v>0</v>
      </c>
      <c r="D226" s="115"/>
      <c r="E226" s="107">
        <v>0</v>
      </c>
      <c r="F226" s="108"/>
      <c r="G226" s="107">
        <v>0</v>
      </c>
      <c r="H226" s="108"/>
      <c r="I226" s="107">
        <v>0</v>
      </c>
      <c r="J226" s="108"/>
      <c r="K226" s="107">
        <v>0</v>
      </c>
      <c r="L226" s="108"/>
      <c r="M226" s="107">
        <v>0</v>
      </c>
      <c r="N226" s="108"/>
      <c r="O226" s="107">
        <v>0</v>
      </c>
      <c r="P226" s="108"/>
      <c r="Q226" s="21">
        <v>6</v>
      </c>
    </row>
    <row r="227" spans="1:17" ht="78.599999999999994" customHeight="1" thickBot="1">
      <c r="A227" s="23">
        <v>201</v>
      </c>
      <c r="B227" s="16" t="s">
        <v>59</v>
      </c>
      <c r="C227" s="114">
        <f t="shared" si="160"/>
        <v>250</v>
      </c>
      <c r="D227" s="115"/>
      <c r="E227" s="114">
        <f>E228+E229+E230+E231</f>
        <v>0</v>
      </c>
      <c r="F227" s="115"/>
      <c r="G227" s="114">
        <f>G228+G229+G230+G231</f>
        <v>0</v>
      </c>
      <c r="H227" s="115"/>
      <c r="I227" s="114">
        <f>I228+I229+I230+I231</f>
        <v>0</v>
      </c>
      <c r="J227" s="115"/>
      <c r="K227" s="114">
        <f>K228+K229+K230+K231</f>
        <v>0</v>
      </c>
      <c r="L227" s="115"/>
      <c r="M227" s="114">
        <f>M228+M229+M230+M231</f>
        <v>0</v>
      </c>
      <c r="N227" s="115"/>
      <c r="O227" s="114">
        <f>O228+O229+O230+O231</f>
        <v>250</v>
      </c>
      <c r="P227" s="115"/>
      <c r="Q227" s="24" t="s">
        <v>26</v>
      </c>
    </row>
    <row r="228" spans="1:17" ht="21" customHeight="1" thickBot="1">
      <c r="A228" s="13">
        <v>202</v>
      </c>
      <c r="B228" s="18" t="s">
        <v>19</v>
      </c>
      <c r="C228" s="114">
        <f t="shared" si="160"/>
        <v>0</v>
      </c>
      <c r="D228" s="115"/>
      <c r="E228" s="107">
        <v>0</v>
      </c>
      <c r="F228" s="108"/>
      <c r="G228" s="107">
        <v>0</v>
      </c>
      <c r="H228" s="108"/>
      <c r="I228" s="107">
        <v>0</v>
      </c>
      <c r="J228" s="108"/>
      <c r="K228" s="107">
        <v>0</v>
      </c>
      <c r="L228" s="108"/>
      <c r="M228" s="107">
        <v>0</v>
      </c>
      <c r="N228" s="108"/>
      <c r="O228" s="107">
        <v>0</v>
      </c>
      <c r="P228" s="108"/>
      <c r="Q228" s="21" t="s">
        <v>26</v>
      </c>
    </row>
    <row r="229" spans="1:17" ht="21.6" customHeight="1" thickBot="1">
      <c r="A229" s="13">
        <v>203</v>
      </c>
      <c r="B229" s="18" t="s">
        <v>20</v>
      </c>
      <c r="C229" s="114">
        <f t="shared" si="160"/>
        <v>0</v>
      </c>
      <c r="D229" s="115"/>
      <c r="E229" s="107">
        <v>0</v>
      </c>
      <c r="F229" s="108"/>
      <c r="G229" s="107">
        <v>0</v>
      </c>
      <c r="H229" s="108"/>
      <c r="I229" s="107">
        <v>0</v>
      </c>
      <c r="J229" s="108"/>
      <c r="K229" s="107">
        <v>0</v>
      </c>
      <c r="L229" s="108"/>
      <c r="M229" s="107">
        <v>0</v>
      </c>
      <c r="N229" s="108"/>
      <c r="O229" s="107">
        <v>0</v>
      </c>
      <c r="P229" s="108"/>
      <c r="Q229" s="21" t="s">
        <v>26</v>
      </c>
    </row>
    <row r="230" spans="1:17" ht="19.149999999999999" customHeight="1" thickBot="1">
      <c r="A230" s="13">
        <v>204</v>
      </c>
      <c r="B230" s="18" t="s">
        <v>21</v>
      </c>
      <c r="C230" s="114">
        <f t="shared" si="160"/>
        <v>250</v>
      </c>
      <c r="D230" s="115"/>
      <c r="E230" s="107">
        <v>0</v>
      </c>
      <c r="F230" s="108"/>
      <c r="G230" s="107">
        <v>0</v>
      </c>
      <c r="H230" s="108"/>
      <c r="I230" s="107">
        <v>0</v>
      </c>
      <c r="J230" s="108"/>
      <c r="K230" s="107">
        <v>0</v>
      </c>
      <c r="L230" s="108"/>
      <c r="M230" s="107">
        <v>0</v>
      </c>
      <c r="N230" s="108"/>
      <c r="O230" s="107">
        <v>250</v>
      </c>
      <c r="P230" s="108"/>
      <c r="Q230" s="21" t="s">
        <v>26</v>
      </c>
    </row>
    <row r="231" spans="1:17" ht="24" customHeight="1" thickBot="1">
      <c r="A231" s="13">
        <v>205</v>
      </c>
      <c r="B231" s="18" t="s">
        <v>27</v>
      </c>
      <c r="C231" s="114">
        <f t="shared" si="160"/>
        <v>0</v>
      </c>
      <c r="D231" s="115"/>
      <c r="E231" s="107">
        <v>0</v>
      </c>
      <c r="F231" s="108"/>
      <c r="G231" s="107">
        <v>0</v>
      </c>
      <c r="H231" s="108"/>
      <c r="I231" s="107">
        <v>0</v>
      </c>
      <c r="J231" s="108"/>
      <c r="K231" s="107">
        <v>0</v>
      </c>
      <c r="L231" s="108"/>
      <c r="M231" s="107">
        <v>0</v>
      </c>
      <c r="N231" s="108"/>
      <c r="O231" s="107">
        <v>0</v>
      </c>
      <c r="P231" s="108"/>
      <c r="Q231" s="21" t="s">
        <v>26</v>
      </c>
    </row>
    <row r="232" spans="1:17" ht="56.25" customHeight="1">
      <c r="A232" s="163">
        <v>206</v>
      </c>
      <c r="B232" s="15" t="s">
        <v>60</v>
      </c>
      <c r="C232" s="116">
        <f t="shared" si="160"/>
        <v>600</v>
      </c>
      <c r="D232" s="117"/>
      <c r="E232" s="116">
        <f>E235+E236+E237+E238</f>
        <v>200</v>
      </c>
      <c r="F232" s="117"/>
      <c r="G232" s="116">
        <f t="shared" ref="G232" si="171">G235+G236+G237+G238</f>
        <v>0</v>
      </c>
      <c r="H232" s="117"/>
      <c r="I232" s="116">
        <f t="shared" ref="I232" si="172">I235+I236+I237+I238</f>
        <v>0</v>
      </c>
      <c r="J232" s="117"/>
      <c r="K232" s="116">
        <f t="shared" ref="K232" si="173">K235+K236+K237+K238</f>
        <v>50</v>
      </c>
      <c r="L232" s="117"/>
      <c r="M232" s="116">
        <f t="shared" ref="M232" si="174">M235+M236+M237+M238</f>
        <v>150</v>
      </c>
      <c r="N232" s="117"/>
      <c r="O232" s="116">
        <f t="shared" ref="O232" si="175">O235+O236+O237+O238</f>
        <v>200</v>
      </c>
      <c r="P232" s="117"/>
      <c r="Q232" s="175" t="s">
        <v>26</v>
      </c>
    </row>
    <row r="233" spans="1:17" ht="33" customHeight="1">
      <c r="A233" s="178"/>
      <c r="B233" s="15" t="s">
        <v>61</v>
      </c>
      <c r="C233" s="171"/>
      <c r="D233" s="172"/>
      <c r="E233" s="171"/>
      <c r="F233" s="172"/>
      <c r="G233" s="171"/>
      <c r="H233" s="172"/>
      <c r="I233" s="171"/>
      <c r="J233" s="172"/>
      <c r="K233" s="171"/>
      <c r="L233" s="172"/>
      <c r="M233" s="171"/>
      <c r="N233" s="172"/>
      <c r="O233" s="171"/>
      <c r="P233" s="172"/>
      <c r="Q233" s="176"/>
    </row>
    <row r="234" spans="1:17" ht="61.5" customHeight="1" thickBot="1">
      <c r="A234" s="164"/>
      <c r="B234" s="16" t="s">
        <v>62</v>
      </c>
      <c r="C234" s="173"/>
      <c r="D234" s="174"/>
      <c r="E234" s="173"/>
      <c r="F234" s="174"/>
      <c r="G234" s="173"/>
      <c r="H234" s="174"/>
      <c r="I234" s="173"/>
      <c r="J234" s="174"/>
      <c r="K234" s="173"/>
      <c r="L234" s="174"/>
      <c r="M234" s="173"/>
      <c r="N234" s="174"/>
      <c r="O234" s="173"/>
      <c r="P234" s="174"/>
      <c r="Q234" s="177"/>
    </row>
    <row r="235" spans="1:17" ht="27" customHeight="1" thickBot="1">
      <c r="A235" s="13">
        <v>207</v>
      </c>
      <c r="B235" s="18" t="s">
        <v>19</v>
      </c>
      <c r="C235" s="107">
        <f t="shared" ref="C235:C254" si="176">E235+G235+I235+K235+M235+O235</f>
        <v>0</v>
      </c>
      <c r="D235" s="108"/>
      <c r="E235" s="107">
        <v>0</v>
      </c>
      <c r="F235" s="108"/>
      <c r="G235" s="107">
        <v>0</v>
      </c>
      <c r="H235" s="108"/>
      <c r="I235" s="107">
        <v>0</v>
      </c>
      <c r="J235" s="108"/>
      <c r="K235" s="107">
        <v>0</v>
      </c>
      <c r="L235" s="108"/>
      <c r="M235" s="107">
        <v>0</v>
      </c>
      <c r="N235" s="108"/>
      <c r="O235" s="107">
        <v>0</v>
      </c>
      <c r="P235" s="108"/>
      <c r="Q235" s="21" t="s">
        <v>26</v>
      </c>
    </row>
    <row r="236" spans="1:17" ht="25.9" customHeight="1" thickBot="1">
      <c r="A236" s="13">
        <v>208</v>
      </c>
      <c r="B236" s="18" t="s">
        <v>20</v>
      </c>
      <c r="C236" s="107">
        <f t="shared" si="176"/>
        <v>0</v>
      </c>
      <c r="D236" s="108"/>
      <c r="E236" s="107">
        <v>0</v>
      </c>
      <c r="F236" s="108"/>
      <c r="G236" s="107">
        <v>0</v>
      </c>
      <c r="H236" s="108"/>
      <c r="I236" s="107">
        <v>0</v>
      </c>
      <c r="J236" s="108"/>
      <c r="K236" s="107">
        <v>0</v>
      </c>
      <c r="L236" s="108"/>
      <c r="M236" s="107">
        <v>0</v>
      </c>
      <c r="N236" s="108"/>
      <c r="O236" s="107">
        <v>0</v>
      </c>
      <c r="P236" s="108"/>
      <c r="Q236" s="21" t="s">
        <v>26</v>
      </c>
    </row>
    <row r="237" spans="1:17" ht="18" customHeight="1" thickBot="1">
      <c r="A237" s="13">
        <v>209</v>
      </c>
      <c r="B237" s="18" t="s">
        <v>21</v>
      </c>
      <c r="C237" s="107">
        <f t="shared" si="176"/>
        <v>0</v>
      </c>
      <c r="D237" s="108"/>
      <c r="E237" s="107">
        <v>0</v>
      </c>
      <c r="F237" s="108"/>
      <c r="G237" s="107">
        <v>0</v>
      </c>
      <c r="H237" s="108"/>
      <c r="I237" s="107">
        <v>0</v>
      </c>
      <c r="J237" s="108"/>
      <c r="K237" s="107">
        <v>0</v>
      </c>
      <c r="L237" s="108"/>
      <c r="M237" s="107">
        <v>0</v>
      </c>
      <c r="N237" s="108"/>
      <c r="O237" s="107">
        <v>0</v>
      </c>
      <c r="P237" s="108"/>
      <c r="Q237" s="21" t="s">
        <v>26</v>
      </c>
    </row>
    <row r="238" spans="1:17" ht="24" customHeight="1" thickBot="1">
      <c r="A238" s="13">
        <v>210</v>
      </c>
      <c r="B238" s="18" t="s">
        <v>27</v>
      </c>
      <c r="C238" s="107">
        <f t="shared" si="176"/>
        <v>600</v>
      </c>
      <c r="D238" s="108"/>
      <c r="E238" s="107">
        <v>200</v>
      </c>
      <c r="F238" s="108"/>
      <c r="G238" s="107">
        <v>0</v>
      </c>
      <c r="H238" s="108"/>
      <c r="I238" s="107">
        <v>0</v>
      </c>
      <c r="J238" s="108"/>
      <c r="K238" s="107">
        <v>50</v>
      </c>
      <c r="L238" s="108"/>
      <c r="M238" s="107">
        <v>150</v>
      </c>
      <c r="N238" s="108"/>
      <c r="O238" s="107">
        <v>200</v>
      </c>
      <c r="P238" s="108"/>
      <c r="Q238" s="21" t="s">
        <v>26</v>
      </c>
    </row>
    <row r="239" spans="1:17" ht="96.75" customHeight="1" thickBot="1">
      <c r="A239" s="23">
        <v>211</v>
      </c>
      <c r="B239" s="16" t="s">
        <v>63</v>
      </c>
      <c r="C239" s="114">
        <f t="shared" si="176"/>
        <v>200</v>
      </c>
      <c r="D239" s="115"/>
      <c r="E239" s="114">
        <v>100</v>
      </c>
      <c r="F239" s="115"/>
      <c r="G239" s="114">
        <v>100</v>
      </c>
      <c r="H239" s="115"/>
      <c r="I239" s="114">
        <v>0</v>
      </c>
      <c r="J239" s="115"/>
      <c r="K239" s="114">
        <v>0</v>
      </c>
      <c r="L239" s="115"/>
      <c r="M239" s="114">
        <v>0</v>
      </c>
      <c r="N239" s="115"/>
      <c r="O239" s="114">
        <v>0</v>
      </c>
      <c r="P239" s="115"/>
      <c r="Q239" s="24" t="s">
        <v>64</v>
      </c>
    </row>
    <row r="240" spans="1:17" ht="24" customHeight="1" thickBot="1">
      <c r="A240" s="13">
        <v>212</v>
      </c>
      <c r="B240" s="18" t="s">
        <v>19</v>
      </c>
      <c r="C240" s="114">
        <f t="shared" si="176"/>
        <v>0</v>
      </c>
      <c r="D240" s="115"/>
      <c r="E240" s="107">
        <v>0</v>
      </c>
      <c r="F240" s="108"/>
      <c r="G240" s="107">
        <v>0</v>
      </c>
      <c r="H240" s="108"/>
      <c r="I240" s="107">
        <v>0</v>
      </c>
      <c r="J240" s="108"/>
      <c r="K240" s="107">
        <v>0</v>
      </c>
      <c r="L240" s="108"/>
      <c r="M240" s="107">
        <v>0</v>
      </c>
      <c r="N240" s="108"/>
      <c r="O240" s="107">
        <v>0</v>
      </c>
      <c r="P240" s="108"/>
      <c r="Q240" s="21" t="s">
        <v>26</v>
      </c>
    </row>
    <row r="241" spans="1:17" ht="25.15" customHeight="1" thickBot="1">
      <c r="A241" s="13">
        <v>213</v>
      </c>
      <c r="B241" s="18" t="s">
        <v>20</v>
      </c>
      <c r="C241" s="114">
        <f t="shared" si="176"/>
        <v>0</v>
      </c>
      <c r="D241" s="115"/>
      <c r="E241" s="107">
        <v>0</v>
      </c>
      <c r="F241" s="108"/>
      <c r="G241" s="107">
        <v>0</v>
      </c>
      <c r="H241" s="108"/>
      <c r="I241" s="107">
        <v>0</v>
      </c>
      <c r="J241" s="108"/>
      <c r="K241" s="107">
        <v>0</v>
      </c>
      <c r="L241" s="108"/>
      <c r="M241" s="107">
        <v>0</v>
      </c>
      <c r="N241" s="108"/>
      <c r="O241" s="107">
        <v>0</v>
      </c>
      <c r="P241" s="108"/>
      <c r="Q241" s="21" t="s">
        <v>26</v>
      </c>
    </row>
    <row r="242" spans="1:17" ht="18" customHeight="1" thickBot="1">
      <c r="A242" s="13">
        <v>214</v>
      </c>
      <c r="B242" s="18" t="s">
        <v>21</v>
      </c>
      <c r="C242" s="114">
        <f t="shared" si="176"/>
        <v>0</v>
      </c>
      <c r="D242" s="115"/>
      <c r="E242" s="107">
        <v>0</v>
      </c>
      <c r="F242" s="108"/>
      <c r="G242" s="107">
        <v>0</v>
      </c>
      <c r="H242" s="108"/>
      <c r="I242" s="107">
        <v>0</v>
      </c>
      <c r="J242" s="108"/>
      <c r="K242" s="107">
        <v>0</v>
      </c>
      <c r="L242" s="108"/>
      <c r="M242" s="107">
        <v>0</v>
      </c>
      <c r="N242" s="108"/>
      <c r="O242" s="107">
        <v>0</v>
      </c>
      <c r="P242" s="108"/>
      <c r="Q242" s="21" t="s">
        <v>26</v>
      </c>
    </row>
    <row r="243" spans="1:17" ht="25.9" customHeight="1" thickBot="1">
      <c r="A243" s="13">
        <v>215</v>
      </c>
      <c r="B243" s="18" t="s">
        <v>27</v>
      </c>
      <c r="C243" s="114">
        <f t="shared" si="176"/>
        <v>200</v>
      </c>
      <c r="D243" s="115"/>
      <c r="E243" s="107">
        <v>100</v>
      </c>
      <c r="F243" s="108"/>
      <c r="G243" s="107">
        <v>100</v>
      </c>
      <c r="H243" s="108"/>
      <c r="I243" s="107">
        <v>0</v>
      </c>
      <c r="J243" s="108"/>
      <c r="K243" s="107">
        <v>0</v>
      </c>
      <c r="L243" s="108"/>
      <c r="M243" s="107">
        <v>0</v>
      </c>
      <c r="N243" s="108"/>
      <c r="O243" s="107">
        <v>0</v>
      </c>
      <c r="P243" s="108"/>
      <c r="Q243" s="21" t="s">
        <v>64</v>
      </c>
    </row>
    <row r="244" spans="1:17" ht="102" customHeight="1" thickBot="1">
      <c r="A244" s="23">
        <v>216</v>
      </c>
      <c r="B244" s="16" t="s">
        <v>65</v>
      </c>
      <c r="C244" s="114">
        <f t="shared" si="176"/>
        <v>140</v>
      </c>
      <c r="D244" s="115"/>
      <c r="E244" s="114">
        <v>30</v>
      </c>
      <c r="F244" s="115"/>
      <c r="G244" s="114">
        <v>10</v>
      </c>
      <c r="H244" s="115"/>
      <c r="I244" s="114">
        <v>20</v>
      </c>
      <c r="J244" s="115"/>
      <c r="K244" s="114">
        <v>20</v>
      </c>
      <c r="L244" s="115"/>
      <c r="M244" s="114">
        <v>30</v>
      </c>
      <c r="N244" s="115"/>
      <c r="O244" s="114">
        <v>30</v>
      </c>
      <c r="P244" s="115"/>
      <c r="Q244" s="24" t="s">
        <v>64</v>
      </c>
    </row>
    <row r="245" spans="1:17" ht="20.45" customHeight="1" thickBot="1">
      <c r="A245" s="13">
        <v>217</v>
      </c>
      <c r="B245" s="18" t="s">
        <v>19</v>
      </c>
      <c r="C245" s="114">
        <f t="shared" si="176"/>
        <v>0</v>
      </c>
      <c r="D245" s="115"/>
      <c r="E245" s="107">
        <v>0</v>
      </c>
      <c r="F245" s="108"/>
      <c r="G245" s="107">
        <v>0</v>
      </c>
      <c r="H245" s="108"/>
      <c r="I245" s="107">
        <v>0</v>
      </c>
      <c r="J245" s="108"/>
      <c r="K245" s="107">
        <v>0</v>
      </c>
      <c r="L245" s="108"/>
      <c r="M245" s="107">
        <v>0</v>
      </c>
      <c r="N245" s="108"/>
      <c r="O245" s="107">
        <v>0</v>
      </c>
      <c r="P245" s="108"/>
      <c r="Q245" s="21" t="s">
        <v>26</v>
      </c>
    </row>
    <row r="246" spans="1:17" ht="19.899999999999999" customHeight="1" thickBot="1">
      <c r="A246" s="13">
        <v>218</v>
      </c>
      <c r="B246" s="18" t="s">
        <v>20</v>
      </c>
      <c r="C246" s="114">
        <f t="shared" si="176"/>
        <v>0</v>
      </c>
      <c r="D246" s="115"/>
      <c r="E246" s="107">
        <v>0</v>
      </c>
      <c r="F246" s="108"/>
      <c r="G246" s="107">
        <v>0</v>
      </c>
      <c r="H246" s="108"/>
      <c r="I246" s="107">
        <v>0</v>
      </c>
      <c r="J246" s="108"/>
      <c r="K246" s="107">
        <v>0</v>
      </c>
      <c r="L246" s="108"/>
      <c r="M246" s="107">
        <v>0</v>
      </c>
      <c r="N246" s="108"/>
      <c r="O246" s="107">
        <v>0</v>
      </c>
      <c r="P246" s="108"/>
      <c r="Q246" s="21" t="s">
        <v>26</v>
      </c>
    </row>
    <row r="247" spans="1:17" ht="21" customHeight="1" thickBot="1">
      <c r="A247" s="13">
        <v>219</v>
      </c>
      <c r="B247" s="18" t="s">
        <v>21</v>
      </c>
      <c r="C247" s="114">
        <f t="shared" si="176"/>
        <v>0</v>
      </c>
      <c r="D247" s="115"/>
      <c r="E247" s="107">
        <v>0</v>
      </c>
      <c r="F247" s="108"/>
      <c r="G247" s="107">
        <v>0</v>
      </c>
      <c r="H247" s="108"/>
      <c r="I247" s="107">
        <v>0</v>
      </c>
      <c r="J247" s="108"/>
      <c r="K247" s="107">
        <v>0</v>
      </c>
      <c r="L247" s="108"/>
      <c r="M247" s="107">
        <v>0</v>
      </c>
      <c r="N247" s="108"/>
      <c r="O247" s="107">
        <v>0</v>
      </c>
      <c r="P247" s="108"/>
      <c r="Q247" s="21" t="s">
        <v>26</v>
      </c>
    </row>
    <row r="248" spans="1:17" ht="23.45" customHeight="1" thickBot="1">
      <c r="A248" s="13">
        <v>220</v>
      </c>
      <c r="B248" s="18" t="s">
        <v>27</v>
      </c>
      <c r="C248" s="114">
        <f t="shared" si="176"/>
        <v>140</v>
      </c>
      <c r="D248" s="115"/>
      <c r="E248" s="107">
        <v>30</v>
      </c>
      <c r="F248" s="108"/>
      <c r="G248" s="107">
        <v>10</v>
      </c>
      <c r="H248" s="108"/>
      <c r="I248" s="107">
        <v>20</v>
      </c>
      <c r="J248" s="108"/>
      <c r="K248" s="107">
        <v>20</v>
      </c>
      <c r="L248" s="108"/>
      <c r="M248" s="107">
        <v>30</v>
      </c>
      <c r="N248" s="108"/>
      <c r="O248" s="107">
        <v>30</v>
      </c>
      <c r="P248" s="108"/>
      <c r="Q248" s="21" t="s">
        <v>64</v>
      </c>
    </row>
    <row r="249" spans="1:17" ht="111.75" customHeight="1" thickBot="1">
      <c r="A249" s="23">
        <v>221</v>
      </c>
      <c r="B249" s="16" t="s">
        <v>66</v>
      </c>
      <c r="C249" s="114">
        <f t="shared" si="176"/>
        <v>40</v>
      </c>
      <c r="D249" s="115"/>
      <c r="E249" s="114">
        <v>40</v>
      </c>
      <c r="F249" s="115"/>
      <c r="G249" s="114">
        <v>0</v>
      </c>
      <c r="H249" s="115"/>
      <c r="I249" s="114">
        <v>0</v>
      </c>
      <c r="J249" s="115"/>
      <c r="K249" s="114">
        <v>0</v>
      </c>
      <c r="L249" s="115"/>
      <c r="M249" s="114">
        <v>0</v>
      </c>
      <c r="N249" s="115"/>
      <c r="O249" s="114">
        <v>0</v>
      </c>
      <c r="P249" s="115"/>
      <c r="Q249" s="24" t="s">
        <v>26</v>
      </c>
    </row>
    <row r="250" spans="1:17" ht="24.6" customHeight="1" thickBot="1">
      <c r="A250" s="13">
        <v>222</v>
      </c>
      <c r="B250" s="18" t="s">
        <v>19</v>
      </c>
      <c r="C250" s="107">
        <f t="shared" si="176"/>
        <v>0</v>
      </c>
      <c r="D250" s="108"/>
      <c r="E250" s="107">
        <v>0</v>
      </c>
      <c r="F250" s="108"/>
      <c r="G250" s="107">
        <v>0</v>
      </c>
      <c r="H250" s="108"/>
      <c r="I250" s="107">
        <v>0</v>
      </c>
      <c r="J250" s="108"/>
      <c r="K250" s="107">
        <v>0</v>
      </c>
      <c r="L250" s="108"/>
      <c r="M250" s="107">
        <v>0</v>
      </c>
      <c r="N250" s="108"/>
      <c r="O250" s="107">
        <v>0</v>
      </c>
      <c r="P250" s="108"/>
      <c r="Q250" s="21" t="s">
        <v>26</v>
      </c>
    </row>
    <row r="251" spans="1:17" ht="18.600000000000001" customHeight="1" thickBot="1">
      <c r="A251" s="13">
        <v>223</v>
      </c>
      <c r="B251" s="18" t="s">
        <v>20</v>
      </c>
      <c r="C251" s="107">
        <f t="shared" si="176"/>
        <v>0</v>
      </c>
      <c r="D251" s="108"/>
      <c r="E251" s="107">
        <v>0</v>
      </c>
      <c r="F251" s="108"/>
      <c r="G251" s="107">
        <v>0</v>
      </c>
      <c r="H251" s="108"/>
      <c r="I251" s="107">
        <v>0</v>
      </c>
      <c r="J251" s="108"/>
      <c r="K251" s="107">
        <v>0</v>
      </c>
      <c r="L251" s="108"/>
      <c r="M251" s="107">
        <v>0</v>
      </c>
      <c r="N251" s="108"/>
      <c r="O251" s="107">
        <v>0</v>
      </c>
      <c r="P251" s="108"/>
      <c r="Q251" s="21" t="s">
        <v>26</v>
      </c>
    </row>
    <row r="252" spans="1:17" ht="15.6" customHeight="1" thickBot="1">
      <c r="A252" s="13">
        <v>224</v>
      </c>
      <c r="B252" s="18" t="s">
        <v>21</v>
      </c>
      <c r="C252" s="107">
        <f t="shared" si="176"/>
        <v>0</v>
      </c>
      <c r="D252" s="108"/>
      <c r="E252" s="107">
        <v>0</v>
      </c>
      <c r="F252" s="108"/>
      <c r="G252" s="107">
        <v>0</v>
      </c>
      <c r="H252" s="108"/>
      <c r="I252" s="107">
        <v>0</v>
      </c>
      <c r="J252" s="108"/>
      <c r="K252" s="107">
        <v>0</v>
      </c>
      <c r="L252" s="108"/>
      <c r="M252" s="107">
        <v>0</v>
      </c>
      <c r="N252" s="108"/>
      <c r="O252" s="107">
        <v>0</v>
      </c>
      <c r="P252" s="108"/>
      <c r="Q252" s="21" t="s">
        <v>26</v>
      </c>
    </row>
    <row r="253" spans="1:17" ht="30.6" customHeight="1" thickBot="1">
      <c r="A253" s="13">
        <v>225</v>
      </c>
      <c r="B253" s="18" t="s">
        <v>27</v>
      </c>
      <c r="C253" s="107">
        <f t="shared" si="176"/>
        <v>40</v>
      </c>
      <c r="D253" s="108"/>
      <c r="E253" s="107">
        <v>40</v>
      </c>
      <c r="F253" s="108"/>
      <c r="G253" s="107">
        <v>0</v>
      </c>
      <c r="H253" s="108"/>
      <c r="I253" s="107">
        <v>0</v>
      </c>
      <c r="J253" s="108"/>
      <c r="K253" s="107">
        <v>0</v>
      </c>
      <c r="L253" s="108"/>
      <c r="M253" s="107">
        <v>0</v>
      </c>
      <c r="N253" s="108"/>
      <c r="O253" s="107">
        <v>0</v>
      </c>
      <c r="P253" s="108"/>
      <c r="Q253" s="21" t="s">
        <v>26</v>
      </c>
    </row>
    <row r="254" spans="1:17" ht="81" customHeight="1" thickBot="1">
      <c r="A254" s="41">
        <v>226</v>
      </c>
      <c r="B254" s="38" t="s">
        <v>67</v>
      </c>
      <c r="C254" s="114">
        <f t="shared" si="176"/>
        <v>0</v>
      </c>
      <c r="D254" s="115"/>
      <c r="E254" s="114">
        <f>E255+E256+E257+E258</f>
        <v>0</v>
      </c>
      <c r="F254" s="115"/>
      <c r="G254" s="116">
        <f>G255+G256+G257+G258</f>
        <v>0</v>
      </c>
      <c r="H254" s="117"/>
      <c r="I254" s="116">
        <f>I255+I256+I257+I258</f>
        <v>0</v>
      </c>
      <c r="J254" s="117"/>
      <c r="K254" s="116">
        <f>K255+K256+K257+K258</f>
        <v>0</v>
      </c>
      <c r="L254" s="117"/>
      <c r="M254" s="116">
        <f>M255+M256+M257+M258</f>
        <v>0</v>
      </c>
      <c r="N254" s="117"/>
      <c r="O254" s="116">
        <f>O255+O256+O257+O258</f>
        <v>0</v>
      </c>
      <c r="P254" s="117"/>
      <c r="Q254" s="46">
        <v>7</v>
      </c>
    </row>
    <row r="255" spans="1:17" ht="15.75" thickBot="1">
      <c r="A255" s="13">
        <v>227</v>
      </c>
      <c r="B255" s="18" t="s">
        <v>48</v>
      </c>
      <c r="C255" s="107">
        <f>E255+G255+I255++K255+M255+O255</f>
        <v>0</v>
      </c>
      <c r="D255" s="108"/>
      <c r="E255" s="107">
        <v>0</v>
      </c>
      <c r="F255" s="108"/>
      <c r="G255" s="107">
        <v>0</v>
      </c>
      <c r="H255" s="108"/>
      <c r="I255" s="107">
        <v>0</v>
      </c>
      <c r="J255" s="108"/>
      <c r="K255" s="107">
        <v>0</v>
      </c>
      <c r="L255" s="108"/>
      <c r="M255" s="107">
        <v>0</v>
      </c>
      <c r="N255" s="108"/>
      <c r="O255" s="107">
        <v>0</v>
      </c>
      <c r="P255" s="108"/>
      <c r="Q255" s="21" t="s">
        <v>26</v>
      </c>
    </row>
    <row r="256" spans="1:17" ht="24" customHeight="1" thickBot="1">
      <c r="A256" s="13">
        <v>228</v>
      </c>
      <c r="B256" s="18" t="s">
        <v>49</v>
      </c>
      <c r="C256" s="107">
        <f>E256+G256+I256++K256+M256+O256</f>
        <v>0</v>
      </c>
      <c r="D256" s="108"/>
      <c r="E256" s="107">
        <v>0</v>
      </c>
      <c r="F256" s="108"/>
      <c r="G256" s="107">
        <v>0</v>
      </c>
      <c r="H256" s="108"/>
      <c r="I256" s="107">
        <v>0</v>
      </c>
      <c r="J256" s="108"/>
      <c r="K256" s="107">
        <v>0</v>
      </c>
      <c r="L256" s="108"/>
      <c r="M256" s="107">
        <v>0</v>
      </c>
      <c r="N256" s="108"/>
      <c r="O256" s="107">
        <v>0</v>
      </c>
      <c r="P256" s="108"/>
      <c r="Q256" s="21" t="s">
        <v>26</v>
      </c>
    </row>
    <row r="257" spans="1:17" ht="15.6" customHeight="1" thickBot="1">
      <c r="A257" s="13">
        <v>229</v>
      </c>
      <c r="B257" s="18" t="s">
        <v>50</v>
      </c>
      <c r="C257" s="107">
        <f>E257+G257+I257++K257+M257+O257</f>
        <v>0</v>
      </c>
      <c r="D257" s="108"/>
      <c r="E257" s="107">
        <v>0</v>
      </c>
      <c r="F257" s="108"/>
      <c r="G257" s="107">
        <v>0</v>
      </c>
      <c r="H257" s="108"/>
      <c r="I257" s="107">
        <v>0</v>
      </c>
      <c r="J257" s="108"/>
      <c r="K257" s="107">
        <v>0</v>
      </c>
      <c r="L257" s="108"/>
      <c r="M257" s="107">
        <v>0</v>
      </c>
      <c r="N257" s="108"/>
      <c r="O257" s="107">
        <v>0</v>
      </c>
      <c r="P257" s="108"/>
      <c r="Q257" s="21">
        <v>7</v>
      </c>
    </row>
    <row r="258" spans="1:17" ht="28.9" customHeight="1" thickBot="1">
      <c r="A258" s="13">
        <v>230</v>
      </c>
      <c r="B258" s="18" t="s">
        <v>43</v>
      </c>
      <c r="C258" s="107">
        <f>E258+G258+I258++K258+M258+O258</f>
        <v>0</v>
      </c>
      <c r="D258" s="108"/>
      <c r="E258" s="107">
        <v>0</v>
      </c>
      <c r="F258" s="108"/>
      <c r="G258" s="107">
        <v>0</v>
      </c>
      <c r="H258" s="108"/>
      <c r="I258" s="107">
        <v>0</v>
      </c>
      <c r="J258" s="108"/>
      <c r="K258" s="107">
        <v>0</v>
      </c>
      <c r="L258" s="108"/>
      <c r="M258" s="107">
        <v>0</v>
      </c>
      <c r="N258" s="108"/>
      <c r="O258" s="107">
        <v>0</v>
      </c>
      <c r="P258" s="108"/>
      <c r="Q258" s="21" t="s">
        <v>26</v>
      </c>
    </row>
    <row r="259" spans="1:17" ht="109.5" customHeight="1" thickBot="1">
      <c r="A259" s="20">
        <v>231</v>
      </c>
      <c r="B259" s="16" t="s">
        <v>68</v>
      </c>
      <c r="C259" s="132">
        <f>C263+C262+C261+C260</f>
        <v>1500.79</v>
      </c>
      <c r="D259" s="133"/>
      <c r="E259" s="132">
        <f>E260+E261+E262+E263</f>
        <v>1500.79</v>
      </c>
      <c r="F259" s="133"/>
      <c r="G259" s="114">
        <f>G260+G261+G262+G263</f>
        <v>0</v>
      </c>
      <c r="H259" s="115"/>
      <c r="I259" s="114">
        <f>I260+I261+I262+I263</f>
        <v>0</v>
      </c>
      <c r="J259" s="115"/>
      <c r="K259" s="114">
        <f>K260+K261+K262+K263</f>
        <v>0</v>
      </c>
      <c r="L259" s="115"/>
      <c r="M259" s="114">
        <f>M260+M261+M262+M263</f>
        <v>0</v>
      </c>
      <c r="N259" s="115"/>
      <c r="O259" s="114">
        <f>O260+O261+O262+O263</f>
        <v>0</v>
      </c>
      <c r="P259" s="115"/>
      <c r="Q259" s="22" t="s">
        <v>26</v>
      </c>
    </row>
    <row r="260" spans="1:17" ht="24" customHeight="1" thickBot="1">
      <c r="A260" s="13">
        <v>232</v>
      </c>
      <c r="B260" s="18" t="s">
        <v>48</v>
      </c>
      <c r="C260" s="107">
        <f>E260+G260+I260+K260+M260+O260</f>
        <v>0</v>
      </c>
      <c r="D260" s="108"/>
      <c r="E260" s="107">
        <v>0</v>
      </c>
      <c r="F260" s="108"/>
      <c r="G260" s="107">
        <v>0</v>
      </c>
      <c r="H260" s="108"/>
      <c r="I260" s="107">
        <v>0</v>
      </c>
      <c r="J260" s="108"/>
      <c r="K260" s="107">
        <v>0</v>
      </c>
      <c r="L260" s="108"/>
      <c r="M260" s="107">
        <v>0</v>
      </c>
      <c r="N260" s="108"/>
      <c r="O260" s="107">
        <v>0</v>
      </c>
      <c r="P260" s="108"/>
      <c r="Q260" s="21" t="s">
        <v>26</v>
      </c>
    </row>
    <row r="261" spans="1:17" ht="22.15" customHeight="1" thickBot="1">
      <c r="A261" s="13">
        <v>233</v>
      </c>
      <c r="B261" s="18" t="s">
        <v>49</v>
      </c>
      <c r="C261" s="107">
        <f>E261+G261+I261+K261+M261+O261</f>
        <v>0</v>
      </c>
      <c r="D261" s="108"/>
      <c r="E261" s="107">
        <v>0</v>
      </c>
      <c r="F261" s="108"/>
      <c r="G261" s="107">
        <v>0</v>
      </c>
      <c r="H261" s="108"/>
      <c r="I261" s="107">
        <v>0</v>
      </c>
      <c r="J261" s="108"/>
      <c r="K261" s="107">
        <v>0</v>
      </c>
      <c r="L261" s="108"/>
      <c r="M261" s="107">
        <v>0</v>
      </c>
      <c r="N261" s="108"/>
      <c r="O261" s="107">
        <v>0</v>
      </c>
      <c r="P261" s="108"/>
      <c r="Q261" s="21" t="s">
        <v>26</v>
      </c>
    </row>
    <row r="262" spans="1:17" ht="17.45" customHeight="1" thickBot="1">
      <c r="A262" s="13">
        <v>234</v>
      </c>
      <c r="B262" s="18" t="s">
        <v>50</v>
      </c>
      <c r="C262" s="107">
        <f>E262+G262+I262+K262+M262+O262</f>
        <v>1500.79</v>
      </c>
      <c r="D262" s="108"/>
      <c r="E262" s="169">
        <v>1500.79</v>
      </c>
      <c r="F262" s="170"/>
      <c r="G262" s="107">
        <v>0</v>
      </c>
      <c r="H262" s="108"/>
      <c r="I262" s="107">
        <v>0</v>
      </c>
      <c r="J262" s="108"/>
      <c r="K262" s="107">
        <v>0</v>
      </c>
      <c r="L262" s="108"/>
      <c r="M262" s="107">
        <v>0</v>
      </c>
      <c r="N262" s="108"/>
      <c r="O262" s="107">
        <v>0</v>
      </c>
      <c r="P262" s="108"/>
      <c r="Q262" s="21" t="s">
        <v>26</v>
      </c>
    </row>
    <row r="263" spans="1:17" ht="27.6" customHeight="1" thickBot="1">
      <c r="A263" s="13">
        <v>235</v>
      </c>
      <c r="B263" s="18" t="s">
        <v>43</v>
      </c>
      <c r="C263" s="107">
        <v>0</v>
      </c>
      <c r="D263" s="108"/>
      <c r="E263" s="107">
        <v>0</v>
      </c>
      <c r="F263" s="108"/>
      <c r="G263" s="107">
        <v>0</v>
      </c>
      <c r="H263" s="108"/>
      <c r="I263" s="107">
        <v>0</v>
      </c>
      <c r="J263" s="108"/>
      <c r="K263" s="107">
        <v>0</v>
      </c>
      <c r="L263" s="108"/>
      <c r="M263" s="107">
        <v>0</v>
      </c>
      <c r="N263" s="108"/>
      <c r="O263" s="107">
        <v>0</v>
      </c>
      <c r="P263" s="108"/>
      <c r="Q263" s="21" t="s">
        <v>26</v>
      </c>
    </row>
    <row r="264" spans="1:17" ht="91.9" customHeight="1" thickBot="1">
      <c r="A264" s="20">
        <v>236</v>
      </c>
      <c r="B264" s="16" t="s">
        <v>69</v>
      </c>
      <c r="C264" s="114">
        <f>C265+C266+C267+C268</f>
        <v>0</v>
      </c>
      <c r="D264" s="115"/>
      <c r="E264" s="114">
        <f>E265+E266+E267+E268</f>
        <v>0</v>
      </c>
      <c r="F264" s="115"/>
      <c r="G264" s="114">
        <f t="shared" ref="G264" si="177">G265+G266+G267+G268</f>
        <v>0</v>
      </c>
      <c r="H264" s="115"/>
      <c r="I264" s="114">
        <f t="shared" ref="I264" si="178">I265+I266+I267+I268</f>
        <v>0</v>
      </c>
      <c r="J264" s="115"/>
      <c r="K264" s="114">
        <f t="shared" ref="K264" si="179">K265+K266+K267+K268</f>
        <v>0</v>
      </c>
      <c r="L264" s="115"/>
      <c r="M264" s="114">
        <f t="shared" ref="M264" si="180">M265+M266+M267+M268</f>
        <v>0</v>
      </c>
      <c r="N264" s="115"/>
      <c r="O264" s="114">
        <f t="shared" ref="O264" si="181">O265+O266+O267+O268</f>
        <v>0</v>
      </c>
      <c r="P264" s="115"/>
      <c r="Q264" s="22" t="s">
        <v>70</v>
      </c>
    </row>
    <row r="265" spans="1:17" ht="18.600000000000001" customHeight="1" thickBot="1">
      <c r="A265" s="13">
        <v>237</v>
      </c>
      <c r="B265" s="18" t="s">
        <v>48</v>
      </c>
      <c r="C265" s="107">
        <f>E265+G265+I265+K265+M265+O265</f>
        <v>0</v>
      </c>
      <c r="D265" s="108"/>
      <c r="E265" s="107">
        <v>0</v>
      </c>
      <c r="F265" s="108"/>
      <c r="G265" s="107">
        <v>0</v>
      </c>
      <c r="H265" s="108"/>
      <c r="I265" s="107">
        <v>0</v>
      </c>
      <c r="J265" s="108"/>
      <c r="K265" s="107">
        <v>0</v>
      </c>
      <c r="L265" s="108"/>
      <c r="M265" s="107">
        <v>0</v>
      </c>
      <c r="N265" s="108"/>
      <c r="O265" s="107">
        <v>0</v>
      </c>
      <c r="P265" s="108"/>
      <c r="Q265" s="21" t="s">
        <v>26</v>
      </c>
    </row>
    <row r="266" spans="1:17" ht="16.149999999999999" customHeight="1" thickBot="1">
      <c r="A266" s="13">
        <v>238</v>
      </c>
      <c r="B266" s="18" t="s">
        <v>49</v>
      </c>
      <c r="C266" s="107">
        <f>E266+G266+I266+K266+M266+O266</f>
        <v>0</v>
      </c>
      <c r="D266" s="108"/>
      <c r="E266" s="107">
        <v>0</v>
      </c>
      <c r="F266" s="108"/>
      <c r="G266" s="107">
        <v>0</v>
      </c>
      <c r="H266" s="108"/>
      <c r="I266" s="107">
        <v>0</v>
      </c>
      <c r="J266" s="108"/>
      <c r="K266" s="107">
        <v>0</v>
      </c>
      <c r="L266" s="108"/>
      <c r="M266" s="107">
        <v>0</v>
      </c>
      <c r="N266" s="108"/>
      <c r="O266" s="107">
        <v>0</v>
      </c>
      <c r="P266" s="108"/>
      <c r="Q266" s="21" t="s">
        <v>26</v>
      </c>
    </row>
    <row r="267" spans="1:17" ht="16.899999999999999" customHeight="1" thickBot="1">
      <c r="A267" s="13">
        <v>239</v>
      </c>
      <c r="B267" s="18" t="s">
        <v>50</v>
      </c>
      <c r="C267" s="107">
        <f>E267+G267+I267+K267+M267+O267</f>
        <v>0</v>
      </c>
      <c r="D267" s="108"/>
      <c r="E267" s="169">
        <v>0</v>
      </c>
      <c r="F267" s="170"/>
      <c r="G267" s="107">
        <v>0</v>
      </c>
      <c r="H267" s="108"/>
      <c r="I267" s="107">
        <v>0</v>
      </c>
      <c r="J267" s="108"/>
      <c r="K267" s="107">
        <v>0</v>
      </c>
      <c r="L267" s="108"/>
      <c r="M267" s="107">
        <v>0</v>
      </c>
      <c r="N267" s="108"/>
      <c r="O267" s="107">
        <v>0</v>
      </c>
      <c r="P267" s="108"/>
      <c r="Q267" s="21" t="s">
        <v>70</v>
      </c>
    </row>
    <row r="268" spans="1:17" ht="23.45" customHeight="1" thickBot="1">
      <c r="A268" s="17">
        <v>240</v>
      </c>
      <c r="B268" s="18" t="s">
        <v>43</v>
      </c>
      <c r="C268" s="107">
        <f>E268+G268+I268+K268+M268+O268</f>
        <v>0</v>
      </c>
      <c r="D268" s="108"/>
      <c r="E268" s="142">
        <v>0</v>
      </c>
      <c r="F268" s="143"/>
      <c r="G268" s="142">
        <v>0</v>
      </c>
      <c r="H268" s="143"/>
      <c r="I268" s="142">
        <v>0</v>
      </c>
      <c r="J268" s="143"/>
      <c r="K268" s="142">
        <v>0</v>
      </c>
      <c r="L268" s="143"/>
      <c r="M268" s="142">
        <v>0</v>
      </c>
      <c r="N268" s="143"/>
      <c r="O268" s="142">
        <v>0</v>
      </c>
      <c r="P268" s="143"/>
      <c r="Q268" s="25" t="s">
        <v>26</v>
      </c>
    </row>
    <row r="269" spans="1:17" ht="88.5" customHeight="1" thickBot="1">
      <c r="A269" s="42">
        <v>241</v>
      </c>
      <c r="B269" s="15" t="s">
        <v>78</v>
      </c>
      <c r="C269" s="114">
        <f>C273+C272+C271+C270</f>
        <v>0</v>
      </c>
      <c r="D269" s="115"/>
      <c r="E269" s="114">
        <f>E273+E272+E271+E270</f>
        <v>0</v>
      </c>
      <c r="F269" s="115"/>
      <c r="G269" s="116">
        <f>G270+G271+G272+G273</f>
        <v>0</v>
      </c>
      <c r="H269" s="117"/>
      <c r="I269" s="116">
        <f>I270+I271+I272+I273</f>
        <v>0</v>
      </c>
      <c r="J269" s="117"/>
      <c r="K269" s="116">
        <f>K270+K271+K272+K273</f>
        <v>0</v>
      </c>
      <c r="L269" s="117"/>
      <c r="M269" s="116">
        <f>M270+M271+M272+M273</f>
        <v>0</v>
      </c>
      <c r="N269" s="117"/>
      <c r="O269" s="116">
        <f>O270+O271+O272+O273</f>
        <v>0</v>
      </c>
      <c r="P269" s="117"/>
      <c r="Q269" s="46">
        <v>8</v>
      </c>
    </row>
    <row r="270" spans="1:17" ht="21.6" customHeight="1" thickBot="1">
      <c r="A270" s="49">
        <v>242</v>
      </c>
      <c r="B270" s="44" t="s">
        <v>19</v>
      </c>
      <c r="C270" s="107">
        <f>E270+G270+I270+K270+M270+O270</f>
        <v>0</v>
      </c>
      <c r="D270" s="108"/>
      <c r="E270" s="107">
        <v>0</v>
      </c>
      <c r="F270" s="108"/>
      <c r="G270" s="107">
        <v>0</v>
      </c>
      <c r="H270" s="108"/>
      <c r="I270" s="107">
        <v>0</v>
      </c>
      <c r="J270" s="108"/>
      <c r="K270" s="107">
        <v>0</v>
      </c>
      <c r="L270" s="108"/>
      <c r="M270" s="107">
        <v>0</v>
      </c>
      <c r="N270" s="108"/>
      <c r="O270" s="107">
        <v>0</v>
      </c>
      <c r="P270" s="108"/>
      <c r="Q270" s="51" t="s">
        <v>26</v>
      </c>
    </row>
    <row r="271" spans="1:17" ht="24.6" customHeight="1" thickBot="1">
      <c r="A271" s="13">
        <v>243</v>
      </c>
      <c r="B271" s="18" t="s">
        <v>20</v>
      </c>
      <c r="C271" s="107">
        <f>E271+G271+I271+K271+M271+O271</f>
        <v>0</v>
      </c>
      <c r="D271" s="108"/>
      <c r="E271" s="107">
        <v>0</v>
      </c>
      <c r="F271" s="108"/>
      <c r="G271" s="107">
        <v>0</v>
      </c>
      <c r="H271" s="108"/>
      <c r="I271" s="107">
        <v>0</v>
      </c>
      <c r="J271" s="108"/>
      <c r="K271" s="107">
        <v>0</v>
      </c>
      <c r="L271" s="108"/>
      <c r="M271" s="107">
        <v>0</v>
      </c>
      <c r="N271" s="108"/>
      <c r="O271" s="107">
        <v>0</v>
      </c>
      <c r="P271" s="108"/>
      <c r="Q271" s="21" t="s">
        <v>26</v>
      </c>
    </row>
    <row r="272" spans="1:17" ht="18.600000000000001" customHeight="1" thickBot="1">
      <c r="A272" s="13">
        <v>244</v>
      </c>
      <c r="B272" s="18" t="s">
        <v>21</v>
      </c>
      <c r="C272" s="107">
        <f>E272+G272+I272+K272+M272+O272</f>
        <v>0</v>
      </c>
      <c r="D272" s="108"/>
      <c r="E272" s="107">
        <v>0</v>
      </c>
      <c r="F272" s="108"/>
      <c r="G272" s="107">
        <v>0</v>
      </c>
      <c r="H272" s="108"/>
      <c r="I272" s="107">
        <v>0</v>
      </c>
      <c r="J272" s="108"/>
      <c r="K272" s="107">
        <v>0</v>
      </c>
      <c r="L272" s="108"/>
      <c r="M272" s="107">
        <v>0</v>
      </c>
      <c r="N272" s="108"/>
      <c r="O272" s="107">
        <v>0</v>
      </c>
      <c r="P272" s="108"/>
      <c r="Q272" s="21" t="s">
        <v>26</v>
      </c>
    </row>
    <row r="273" spans="1:17" ht="29.45" customHeight="1" thickBot="1">
      <c r="A273" s="13">
        <v>245</v>
      </c>
      <c r="B273" s="18" t="s">
        <v>27</v>
      </c>
      <c r="C273" s="107">
        <f>E273+G273+I273+K273+M273+O273</f>
        <v>0</v>
      </c>
      <c r="D273" s="108"/>
      <c r="E273" s="107">
        <v>0</v>
      </c>
      <c r="F273" s="108"/>
      <c r="G273" s="107">
        <v>0</v>
      </c>
      <c r="H273" s="108"/>
      <c r="I273" s="107">
        <v>0</v>
      </c>
      <c r="J273" s="108"/>
      <c r="K273" s="107">
        <v>0</v>
      </c>
      <c r="L273" s="108"/>
      <c r="M273" s="107">
        <v>0</v>
      </c>
      <c r="N273" s="108"/>
      <c r="O273" s="107">
        <v>0</v>
      </c>
      <c r="P273" s="108"/>
      <c r="Q273" s="21" t="s">
        <v>26</v>
      </c>
    </row>
    <row r="274" spans="1:17" ht="82.9" customHeight="1" thickBot="1">
      <c r="A274" s="20">
        <v>246</v>
      </c>
      <c r="B274" s="16" t="s">
        <v>71</v>
      </c>
      <c r="C274" s="114">
        <f>C275+C276+C277+C278</f>
        <v>0</v>
      </c>
      <c r="D274" s="115"/>
      <c r="E274" s="114">
        <f>E275+E276+E277+E278</f>
        <v>0</v>
      </c>
      <c r="F274" s="115"/>
      <c r="G274" s="114">
        <f>G275+G276+G277+G278</f>
        <v>0</v>
      </c>
      <c r="H274" s="115"/>
      <c r="I274" s="114">
        <f>I275+I276+I277+I278</f>
        <v>0</v>
      </c>
      <c r="J274" s="115"/>
      <c r="K274" s="114">
        <f>K275+K276+K277+K278</f>
        <v>0</v>
      </c>
      <c r="L274" s="115"/>
      <c r="M274" s="114">
        <f>M275+M276+M277+M278</f>
        <v>0</v>
      </c>
      <c r="N274" s="115"/>
      <c r="O274" s="114">
        <f>O275+O276+O277+O278</f>
        <v>0</v>
      </c>
      <c r="P274" s="115"/>
      <c r="Q274" s="22" t="s">
        <v>72</v>
      </c>
    </row>
    <row r="275" spans="1:17" ht="21" customHeight="1" thickBot="1">
      <c r="A275" s="13">
        <v>247</v>
      </c>
      <c r="B275" s="18" t="s">
        <v>19</v>
      </c>
      <c r="C275" s="107">
        <f>E275+G275+I275+K275+M275+O275</f>
        <v>0</v>
      </c>
      <c r="D275" s="108"/>
      <c r="E275" s="107">
        <v>0</v>
      </c>
      <c r="F275" s="108"/>
      <c r="G275" s="107">
        <v>0</v>
      </c>
      <c r="H275" s="108"/>
      <c r="I275" s="107">
        <v>0</v>
      </c>
      <c r="J275" s="108"/>
      <c r="K275" s="107">
        <v>0</v>
      </c>
      <c r="L275" s="108"/>
      <c r="M275" s="107">
        <v>0</v>
      </c>
      <c r="N275" s="108"/>
      <c r="O275" s="107">
        <v>0</v>
      </c>
      <c r="P275" s="108"/>
      <c r="Q275" s="21" t="s">
        <v>26</v>
      </c>
    </row>
    <row r="276" spans="1:17" ht="16.899999999999999" customHeight="1" thickBot="1">
      <c r="A276" s="13">
        <v>248</v>
      </c>
      <c r="B276" s="18" t="s">
        <v>20</v>
      </c>
      <c r="C276" s="107">
        <f>E276+G276+I276+K276+M276+O276</f>
        <v>0</v>
      </c>
      <c r="D276" s="108"/>
      <c r="E276" s="107">
        <v>0</v>
      </c>
      <c r="F276" s="108"/>
      <c r="G276" s="107">
        <v>0</v>
      </c>
      <c r="H276" s="108"/>
      <c r="I276" s="107">
        <v>0</v>
      </c>
      <c r="J276" s="108"/>
      <c r="K276" s="107">
        <v>0</v>
      </c>
      <c r="L276" s="108"/>
      <c r="M276" s="107">
        <v>0</v>
      </c>
      <c r="N276" s="108"/>
      <c r="O276" s="107">
        <v>0</v>
      </c>
      <c r="P276" s="108"/>
      <c r="Q276" s="21" t="s">
        <v>26</v>
      </c>
    </row>
    <row r="277" spans="1:17" ht="16.899999999999999" customHeight="1" thickBot="1">
      <c r="A277" s="13">
        <v>249</v>
      </c>
      <c r="B277" s="18" t="s">
        <v>21</v>
      </c>
      <c r="C277" s="107">
        <f>E277+G277+I277+K277+M277+O277</f>
        <v>0</v>
      </c>
      <c r="D277" s="108"/>
      <c r="E277" s="107">
        <v>0</v>
      </c>
      <c r="F277" s="108"/>
      <c r="G277" s="107">
        <v>0</v>
      </c>
      <c r="H277" s="108"/>
      <c r="I277" s="107">
        <v>0</v>
      </c>
      <c r="J277" s="108"/>
      <c r="K277" s="107">
        <v>0</v>
      </c>
      <c r="L277" s="108"/>
      <c r="M277" s="107">
        <v>0</v>
      </c>
      <c r="N277" s="108"/>
      <c r="O277" s="107">
        <v>0</v>
      </c>
      <c r="P277" s="108"/>
      <c r="Q277" s="21" t="s">
        <v>26</v>
      </c>
    </row>
    <row r="278" spans="1:17" ht="24" customHeight="1" thickBot="1">
      <c r="A278" s="13">
        <v>250</v>
      </c>
      <c r="B278" s="18" t="s">
        <v>27</v>
      </c>
      <c r="C278" s="107">
        <f>E278+G278+I278+K278+M278+O278</f>
        <v>0</v>
      </c>
      <c r="D278" s="108"/>
      <c r="E278" s="107">
        <v>0</v>
      </c>
      <c r="F278" s="108"/>
      <c r="G278" s="107">
        <v>0</v>
      </c>
      <c r="H278" s="108"/>
      <c r="I278" s="107">
        <v>0</v>
      </c>
      <c r="J278" s="108"/>
      <c r="K278" s="107">
        <v>0</v>
      </c>
      <c r="L278" s="108"/>
      <c r="M278" s="107">
        <v>0</v>
      </c>
      <c r="N278" s="108"/>
      <c r="O278" s="107">
        <v>0</v>
      </c>
      <c r="P278" s="108"/>
      <c r="Q278" s="22" t="s">
        <v>72</v>
      </c>
    </row>
    <row r="279" spans="1:17" ht="76.150000000000006" customHeight="1" thickBot="1">
      <c r="A279" s="42">
        <v>251</v>
      </c>
      <c r="B279" s="15" t="s">
        <v>79</v>
      </c>
      <c r="C279" s="114">
        <f>C280+C281+C282+C283</f>
        <v>900</v>
      </c>
      <c r="D279" s="115"/>
      <c r="E279" s="114">
        <f>E280+E281+E282+E283</f>
        <v>100</v>
      </c>
      <c r="F279" s="115"/>
      <c r="G279" s="116">
        <f>G280+G281+G282+G283</f>
        <v>100</v>
      </c>
      <c r="H279" s="117"/>
      <c r="I279" s="116">
        <f>I280+I281+I282+I283</f>
        <v>300</v>
      </c>
      <c r="J279" s="117"/>
      <c r="K279" s="116">
        <f>K280+K281+K282+K283</f>
        <v>200</v>
      </c>
      <c r="L279" s="117"/>
      <c r="M279" s="116">
        <f>M280+M281+M282+M283</f>
        <v>100</v>
      </c>
      <c r="N279" s="117"/>
      <c r="O279" s="116">
        <f>O280+O281+O282+O283</f>
        <v>100</v>
      </c>
      <c r="P279" s="117"/>
      <c r="Q279" s="46" t="s">
        <v>73</v>
      </c>
    </row>
    <row r="280" spans="1:17" ht="18.600000000000001" customHeight="1" thickBot="1">
      <c r="A280" s="49">
        <v>252</v>
      </c>
      <c r="B280" s="50" t="s">
        <v>19</v>
      </c>
      <c r="C280" s="107">
        <f>E280+G280+I280+K280+M280+O280</f>
        <v>0</v>
      </c>
      <c r="D280" s="108"/>
      <c r="E280" s="107">
        <v>0</v>
      </c>
      <c r="F280" s="108"/>
      <c r="G280" s="107">
        <v>0</v>
      </c>
      <c r="H280" s="108"/>
      <c r="I280" s="107">
        <v>0</v>
      </c>
      <c r="J280" s="108"/>
      <c r="K280" s="107">
        <v>0</v>
      </c>
      <c r="L280" s="108"/>
      <c r="M280" s="107">
        <v>0</v>
      </c>
      <c r="N280" s="108"/>
      <c r="O280" s="107">
        <v>0</v>
      </c>
      <c r="P280" s="108"/>
      <c r="Q280" s="51" t="s">
        <v>26</v>
      </c>
    </row>
    <row r="281" spans="1:17" ht="18" customHeight="1" thickBot="1">
      <c r="A281" s="13">
        <v>253</v>
      </c>
      <c r="B281" s="18" t="s">
        <v>20</v>
      </c>
      <c r="C281" s="107">
        <f>E281+G281+I281+K281+M281+O281</f>
        <v>0</v>
      </c>
      <c r="D281" s="108"/>
      <c r="E281" s="107">
        <v>0</v>
      </c>
      <c r="F281" s="108"/>
      <c r="G281" s="107">
        <v>0</v>
      </c>
      <c r="H281" s="108"/>
      <c r="I281" s="107">
        <v>0</v>
      </c>
      <c r="J281" s="108"/>
      <c r="K281" s="107">
        <v>0</v>
      </c>
      <c r="L281" s="108"/>
      <c r="M281" s="107">
        <v>0</v>
      </c>
      <c r="N281" s="108"/>
      <c r="O281" s="107">
        <v>0</v>
      </c>
      <c r="P281" s="108"/>
      <c r="Q281" s="21" t="s">
        <v>26</v>
      </c>
    </row>
    <row r="282" spans="1:17" ht="13.15" customHeight="1" thickBot="1">
      <c r="A282" s="13">
        <v>254</v>
      </c>
      <c r="B282" s="18" t="s">
        <v>21</v>
      </c>
      <c r="C282" s="107">
        <f>E282+G282+I282+K282+M282+O282</f>
        <v>0</v>
      </c>
      <c r="D282" s="108"/>
      <c r="E282" s="107">
        <v>0</v>
      </c>
      <c r="F282" s="108"/>
      <c r="G282" s="107">
        <v>0</v>
      </c>
      <c r="H282" s="108"/>
      <c r="I282" s="107">
        <v>0</v>
      </c>
      <c r="J282" s="108"/>
      <c r="K282" s="107">
        <v>0</v>
      </c>
      <c r="L282" s="108"/>
      <c r="M282" s="107">
        <v>0</v>
      </c>
      <c r="N282" s="108"/>
      <c r="O282" s="107">
        <v>0</v>
      </c>
      <c r="P282" s="108"/>
      <c r="Q282" s="21" t="s">
        <v>26</v>
      </c>
    </row>
    <row r="283" spans="1:17" ht="26.45" customHeight="1" thickBot="1">
      <c r="A283" s="13">
        <v>255</v>
      </c>
      <c r="B283" s="18" t="s">
        <v>27</v>
      </c>
      <c r="C283" s="107">
        <f>E283+G283+I283+K283+M283+O283</f>
        <v>900</v>
      </c>
      <c r="D283" s="108"/>
      <c r="E283" s="107">
        <v>100</v>
      </c>
      <c r="F283" s="108"/>
      <c r="G283" s="107">
        <v>100</v>
      </c>
      <c r="H283" s="108"/>
      <c r="I283" s="107">
        <v>300</v>
      </c>
      <c r="J283" s="108"/>
      <c r="K283" s="107">
        <v>200</v>
      </c>
      <c r="L283" s="108"/>
      <c r="M283" s="107">
        <v>100</v>
      </c>
      <c r="N283" s="108"/>
      <c r="O283" s="124">
        <v>100</v>
      </c>
      <c r="P283" s="125"/>
      <c r="Q283" s="100" t="s">
        <v>73</v>
      </c>
    </row>
    <row r="284" spans="1:17" ht="102.75" thickBot="1">
      <c r="A284" s="42">
        <v>256</v>
      </c>
      <c r="B284" s="15" t="s">
        <v>86</v>
      </c>
      <c r="C284" s="114">
        <f>C285+C286+C287+C288</f>
        <v>15255</v>
      </c>
      <c r="D284" s="115"/>
      <c r="E284" s="114"/>
      <c r="F284" s="115"/>
      <c r="G284" s="116">
        <f>G285+G286+G287+G288</f>
        <v>14700</v>
      </c>
      <c r="H284" s="117"/>
      <c r="I284" s="116">
        <f>I285+I286+I287+I288</f>
        <v>555</v>
      </c>
      <c r="J284" s="117"/>
      <c r="K284" s="116">
        <f>K285+K286+K287+K288</f>
        <v>0</v>
      </c>
      <c r="L284" s="117"/>
      <c r="M284" s="116">
        <f>M285+M286+M287+M288</f>
        <v>0</v>
      </c>
      <c r="N284" s="118"/>
      <c r="O284" s="295">
        <f>O285+O286+O287+O288</f>
        <v>0</v>
      </c>
      <c r="P284" s="296"/>
      <c r="Q284" s="103"/>
    </row>
    <row r="285" spans="1:17" ht="15.75" thickBot="1">
      <c r="A285" s="49">
        <v>257</v>
      </c>
      <c r="B285" s="50" t="s">
        <v>19</v>
      </c>
      <c r="C285" s="107">
        <f>E285+G285+I285+K285+M285+O285</f>
        <v>0</v>
      </c>
      <c r="D285" s="108"/>
      <c r="E285" s="107">
        <v>0</v>
      </c>
      <c r="F285" s="108"/>
      <c r="G285" s="107"/>
      <c r="H285" s="108"/>
      <c r="I285" s="107">
        <v>0</v>
      </c>
      <c r="J285" s="108"/>
      <c r="K285" s="107">
        <v>0</v>
      </c>
      <c r="L285" s="108"/>
      <c r="M285" s="107">
        <v>0</v>
      </c>
      <c r="N285" s="109"/>
      <c r="O285" s="110">
        <v>0</v>
      </c>
      <c r="P285" s="111"/>
      <c r="Q285" s="103"/>
    </row>
    <row r="286" spans="1:17" ht="15.75" thickBot="1">
      <c r="A286" s="64">
        <v>258</v>
      </c>
      <c r="B286" s="18" t="s">
        <v>20</v>
      </c>
      <c r="C286" s="107">
        <f>E286+G286+I286+K286+M286+O286</f>
        <v>0</v>
      </c>
      <c r="D286" s="108"/>
      <c r="E286" s="107">
        <v>0</v>
      </c>
      <c r="F286" s="108"/>
      <c r="G286" s="107">
        <v>0</v>
      </c>
      <c r="H286" s="108"/>
      <c r="I286" s="107">
        <v>0</v>
      </c>
      <c r="J286" s="108"/>
      <c r="K286" s="107">
        <v>0</v>
      </c>
      <c r="L286" s="108"/>
      <c r="M286" s="107">
        <v>0</v>
      </c>
      <c r="N286" s="109"/>
      <c r="O286" s="110">
        <v>0</v>
      </c>
      <c r="P286" s="111"/>
      <c r="Q286" s="103"/>
    </row>
    <row r="287" spans="1:17" ht="15.75" thickBot="1">
      <c r="A287" s="64">
        <v>259</v>
      </c>
      <c r="B287" s="18" t="s">
        <v>21</v>
      </c>
      <c r="C287" s="107">
        <f>E287+G287+I287+K287+M287+O287</f>
        <v>15255</v>
      </c>
      <c r="D287" s="108"/>
      <c r="E287" s="107"/>
      <c r="F287" s="108"/>
      <c r="G287" s="107">
        <v>14700</v>
      </c>
      <c r="H287" s="108"/>
      <c r="I287" s="107">
        <v>555</v>
      </c>
      <c r="J287" s="108"/>
      <c r="K287" s="107">
        <v>0</v>
      </c>
      <c r="L287" s="108"/>
      <c r="M287" s="107">
        <v>0</v>
      </c>
      <c r="N287" s="109"/>
      <c r="O287" s="110">
        <v>0</v>
      </c>
      <c r="P287" s="111"/>
      <c r="Q287" s="103"/>
    </row>
    <row r="288" spans="1:17" ht="24.75" thickBot="1">
      <c r="A288" s="49">
        <v>260</v>
      </c>
      <c r="B288" s="50" t="s">
        <v>27</v>
      </c>
      <c r="C288" s="107">
        <f>E288+G288+I288+K288+M288+O288</f>
        <v>0</v>
      </c>
      <c r="D288" s="108"/>
      <c r="E288" s="107">
        <v>0</v>
      </c>
      <c r="F288" s="108"/>
      <c r="G288" s="107">
        <v>0</v>
      </c>
      <c r="H288" s="108"/>
      <c r="I288" s="107">
        <v>0</v>
      </c>
      <c r="J288" s="108"/>
      <c r="K288" s="107">
        <v>0</v>
      </c>
      <c r="L288" s="108"/>
      <c r="M288" s="107">
        <v>0</v>
      </c>
      <c r="N288" s="109"/>
      <c r="O288" s="110">
        <v>0</v>
      </c>
      <c r="P288" s="111"/>
      <c r="Q288" s="103"/>
    </row>
    <row r="289" spans="1:17" ht="39" thickBot="1">
      <c r="A289" s="42">
        <v>261</v>
      </c>
      <c r="B289" s="15" t="s">
        <v>92</v>
      </c>
      <c r="C289" s="114">
        <f>C290+C291+C292+C293</f>
        <v>751.63499999999999</v>
      </c>
      <c r="D289" s="115"/>
      <c r="E289" s="114"/>
      <c r="F289" s="115"/>
      <c r="G289" s="116">
        <f>G290+G291+G292+G293</f>
        <v>0</v>
      </c>
      <c r="H289" s="117"/>
      <c r="I289" s="116">
        <f>I290+I291+I292+I293</f>
        <v>751.63499999999999</v>
      </c>
      <c r="J289" s="117"/>
      <c r="K289" s="116">
        <f>K290+K291+K292+K293</f>
        <v>0</v>
      </c>
      <c r="L289" s="117"/>
      <c r="M289" s="116">
        <f>M290+M291+M292+M293</f>
        <v>0</v>
      </c>
      <c r="N289" s="118"/>
      <c r="O289" s="119">
        <f>O290+O291+O292+O293</f>
        <v>0</v>
      </c>
      <c r="P289" s="120"/>
      <c r="Q289" s="103"/>
    </row>
    <row r="290" spans="1:17" ht="15.75" thickBot="1">
      <c r="A290" s="49">
        <v>262</v>
      </c>
      <c r="B290" s="50" t="s">
        <v>19</v>
      </c>
      <c r="C290" s="107">
        <f>E290+G290+I290+K290+M290+O290</f>
        <v>0</v>
      </c>
      <c r="D290" s="108"/>
      <c r="E290" s="107">
        <v>0</v>
      </c>
      <c r="F290" s="108"/>
      <c r="G290" s="107"/>
      <c r="H290" s="108"/>
      <c r="I290" s="107">
        <v>0</v>
      </c>
      <c r="J290" s="108"/>
      <c r="K290" s="107">
        <v>0</v>
      </c>
      <c r="L290" s="108"/>
      <c r="M290" s="107">
        <v>0</v>
      </c>
      <c r="N290" s="109"/>
      <c r="O290" s="121">
        <v>0</v>
      </c>
      <c r="P290" s="122"/>
      <c r="Q290" s="103"/>
    </row>
    <row r="291" spans="1:17" ht="15.75" thickBot="1">
      <c r="A291" s="97">
        <v>263</v>
      </c>
      <c r="B291" s="18" t="s">
        <v>20</v>
      </c>
      <c r="C291" s="107">
        <f>E291+G291+I291+K291+M291+O291</f>
        <v>0</v>
      </c>
      <c r="D291" s="108"/>
      <c r="E291" s="107">
        <v>0</v>
      </c>
      <c r="F291" s="108"/>
      <c r="G291" s="107">
        <v>0</v>
      </c>
      <c r="H291" s="108"/>
      <c r="I291" s="107">
        <v>0</v>
      </c>
      <c r="J291" s="108"/>
      <c r="K291" s="107">
        <v>0</v>
      </c>
      <c r="L291" s="108"/>
      <c r="M291" s="107">
        <v>0</v>
      </c>
      <c r="N291" s="109"/>
      <c r="O291" s="110">
        <v>0</v>
      </c>
      <c r="P291" s="111"/>
      <c r="Q291" s="103"/>
    </row>
    <row r="292" spans="1:17" ht="15.75" thickBot="1">
      <c r="A292" s="97">
        <v>264</v>
      </c>
      <c r="B292" s="18" t="s">
        <v>21</v>
      </c>
      <c r="C292" s="107">
        <f>E292+G292+I292+K292+M292+O292</f>
        <v>751.63499999999999</v>
      </c>
      <c r="D292" s="108"/>
      <c r="E292" s="107"/>
      <c r="F292" s="108"/>
      <c r="G292" s="107">
        <v>0</v>
      </c>
      <c r="H292" s="108"/>
      <c r="I292" s="107">
        <v>751.63499999999999</v>
      </c>
      <c r="J292" s="108"/>
      <c r="K292" s="107">
        <v>0</v>
      </c>
      <c r="L292" s="108"/>
      <c r="M292" s="107">
        <v>0</v>
      </c>
      <c r="N292" s="109"/>
      <c r="O292" s="110">
        <v>0</v>
      </c>
      <c r="P292" s="111"/>
      <c r="Q292" s="103"/>
    </row>
    <row r="293" spans="1:17" ht="24">
      <c r="A293" s="106">
        <v>265</v>
      </c>
      <c r="B293" s="309" t="s">
        <v>27</v>
      </c>
      <c r="C293" s="124">
        <f>E293+G293+I293+K293+M293+O293</f>
        <v>0</v>
      </c>
      <c r="D293" s="125"/>
      <c r="E293" s="124">
        <v>0</v>
      </c>
      <c r="F293" s="125"/>
      <c r="G293" s="124">
        <v>0</v>
      </c>
      <c r="H293" s="125"/>
      <c r="I293" s="124">
        <v>0</v>
      </c>
      <c r="J293" s="125"/>
      <c r="K293" s="124">
        <v>0</v>
      </c>
      <c r="L293" s="125"/>
      <c r="M293" s="124">
        <v>0</v>
      </c>
      <c r="N293" s="310"/>
      <c r="O293" s="241">
        <v>0</v>
      </c>
      <c r="P293" s="242"/>
      <c r="Q293" s="311"/>
    </row>
    <row r="294" spans="1:17" ht="30.75" customHeight="1">
      <c r="A294" s="312" t="s">
        <v>109</v>
      </c>
      <c r="B294" s="312"/>
      <c r="C294" s="312"/>
      <c r="D294" s="312"/>
      <c r="E294" s="312"/>
      <c r="F294" s="312"/>
      <c r="G294" s="312"/>
      <c r="H294" s="312"/>
      <c r="I294" s="312"/>
      <c r="J294" s="312"/>
      <c r="K294" s="312"/>
      <c r="L294" s="312"/>
      <c r="M294" s="312"/>
      <c r="N294" s="312"/>
      <c r="O294" s="312"/>
      <c r="P294" s="312"/>
      <c r="Q294" s="312"/>
    </row>
    <row r="295" spans="1:17">
      <c r="A295" s="313" t="s">
        <v>110</v>
      </c>
      <c r="B295" s="314"/>
      <c r="C295" s="314"/>
      <c r="D295" s="314"/>
      <c r="E295" s="314"/>
      <c r="F295" s="314"/>
      <c r="G295" s="314"/>
      <c r="H295" s="314"/>
      <c r="I295" s="314"/>
      <c r="J295" s="314"/>
      <c r="K295" s="314"/>
      <c r="L295" s="314"/>
      <c r="M295" s="314"/>
      <c r="N295" s="314"/>
      <c r="O295" s="314"/>
      <c r="P295" s="314"/>
      <c r="Q295" s="315"/>
    </row>
  </sheetData>
  <mergeCells count="1876">
    <mergeCell ref="A294:Q294"/>
    <mergeCell ref="A295:Q295"/>
    <mergeCell ref="C175:D175"/>
    <mergeCell ref="E175:F175"/>
    <mergeCell ref="G175:H175"/>
    <mergeCell ref="I175:J175"/>
    <mergeCell ref="K175:L175"/>
    <mergeCell ref="M175:N175"/>
    <mergeCell ref="O175:P175"/>
    <mergeCell ref="C172:D172"/>
    <mergeCell ref="E172:F172"/>
    <mergeCell ref="G172:H172"/>
    <mergeCell ref="I172:J172"/>
    <mergeCell ref="K172:L172"/>
    <mergeCell ref="M172:N172"/>
    <mergeCell ref="O172:P172"/>
    <mergeCell ref="C173:D173"/>
    <mergeCell ref="E173:F173"/>
    <mergeCell ref="G173:H173"/>
    <mergeCell ref="I173:J173"/>
    <mergeCell ref="K173:L173"/>
    <mergeCell ref="M173:N173"/>
    <mergeCell ref="O173:P173"/>
    <mergeCell ref="C174:D174"/>
    <mergeCell ref="E174:F174"/>
    <mergeCell ref="G174:H174"/>
    <mergeCell ref="I174:J174"/>
    <mergeCell ref="K174:L174"/>
    <mergeCell ref="M174:N174"/>
    <mergeCell ref="O174:P174"/>
    <mergeCell ref="C169:D169"/>
    <mergeCell ref="E169:F169"/>
    <mergeCell ref="G169:H169"/>
    <mergeCell ref="I169:J169"/>
    <mergeCell ref="K169:L169"/>
    <mergeCell ref="M169:N169"/>
    <mergeCell ref="O169:P169"/>
    <mergeCell ref="C170:D170"/>
    <mergeCell ref="E170:F170"/>
    <mergeCell ref="G170:H170"/>
    <mergeCell ref="I170:J170"/>
    <mergeCell ref="K170:L170"/>
    <mergeCell ref="M170:N170"/>
    <mergeCell ref="O170:P170"/>
    <mergeCell ref="C171:D171"/>
    <mergeCell ref="E171:F171"/>
    <mergeCell ref="G171:H171"/>
    <mergeCell ref="I171:J171"/>
    <mergeCell ref="K171:L171"/>
    <mergeCell ref="M171:N171"/>
    <mergeCell ref="O171:P171"/>
    <mergeCell ref="C166:D166"/>
    <mergeCell ref="E166:F166"/>
    <mergeCell ref="G166:H166"/>
    <mergeCell ref="I166:J166"/>
    <mergeCell ref="K166:L166"/>
    <mergeCell ref="M166:N166"/>
    <mergeCell ref="O166:P166"/>
    <mergeCell ref="C167:D167"/>
    <mergeCell ref="E167:F167"/>
    <mergeCell ref="G167:H167"/>
    <mergeCell ref="I167:J167"/>
    <mergeCell ref="K167:L167"/>
    <mergeCell ref="M167:N167"/>
    <mergeCell ref="O167:P167"/>
    <mergeCell ref="C168:D168"/>
    <mergeCell ref="E168:F168"/>
    <mergeCell ref="G168:H168"/>
    <mergeCell ref="I168:J168"/>
    <mergeCell ref="K168:L168"/>
    <mergeCell ref="M168:N168"/>
    <mergeCell ref="O168:P168"/>
    <mergeCell ref="O159:P159"/>
    <mergeCell ref="O160:P160"/>
    <mergeCell ref="E156:F156"/>
    <mergeCell ref="G156:H156"/>
    <mergeCell ref="I156:J156"/>
    <mergeCell ref="K156:L156"/>
    <mergeCell ref="M156:N156"/>
    <mergeCell ref="O156:P156"/>
    <mergeCell ref="C157:D157"/>
    <mergeCell ref="E157:F157"/>
    <mergeCell ref="G157:H157"/>
    <mergeCell ref="I157:J157"/>
    <mergeCell ref="K157:L157"/>
    <mergeCell ref="M157:N157"/>
    <mergeCell ref="O157:P157"/>
    <mergeCell ref="C158:D158"/>
    <mergeCell ref="C159:D159"/>
    <mergeCell ref="C160:D160"/>
    <mergeCell ref="E158:F158"/>
    <mergeCell ref="E159:F159"/>
    <mergeCell ref="E160:F160"/>
    <mergeCell ref="G158:H158"/>
    <mergeCell ref="G159:H159"/>
    <mergeCell ref="G160:H160"/>
    <mergeCell ref="I158:J158"/>
    <mergeCell ref="I159:J159"/>
    <mergeCell ref="I160:J160"/>
    <mergeCell ref="K158:L158"/>
    <mergeCell ref="K159:L159"/>
    <mergeCell ref="K160:L160"/>
    <mergeCell ref="M158:N158"/>
    <mergeCell ref="M159:N159"/>
    <mergeCell ref="M160:N160"/>
    <mergeCell ref="O158:P158"/>
    <mergeCell ref="K151:L151"/>
    <mergeCell ref="M151:N151"/>
    <mergeCell ref="O151:P151"/>
    <mergeCell ref="C152:D152"/>
    <mergeCell ref="C153:D153"/>
    <mergeCell ref="C154:D154"/>
    <mergeCell ref="C155:D155"/>
    <mergeCell ref="C156:D156"/>
    <mergeCell ref="E152:F152"/>
    <mergeCell ref="E153:F153"/>
    <mergeCell ref="E154:F154"/>
    <mergeCell ref="E155:F155"/>
    <mergeCell ref="G152:H152"/>
    <mergeCell ref="G153:H153"/>
    <mergeCell ref="G154:H154"/>
    <mergeCell ref="G155:H155"/>
    <mergeCell ref="I152:J152"/>
    <mergeCell ref="I153:J153"/>
    <mergeCell ref="I154:J154"/>
    <mergeCell ref="I155:J155"/>
    <mergeCell ref="K152:L152"/>
    <mergeCell ref="K153:L153"/>
    <mergeCell ref="K154:L154"/>
    <mergeCell ref="K155:L155"/>
    <mergeCell ref="M152:N152"/>
    <mergeCell ref="M153:N153"/>
    <mergeCell ref="M154:N154"/>
    <mergeCell ref="M155:N155"/>
    <mergeCell ref="O152:P152"/>
    <mergeCell ref="O153:P153"/>
    <mergeCell ref="O154:P154"/>
    <mergeCell ref="O155:P155"/>
    <mergeCell ref="C287:D287"/>
    <mergeCell ref="E287:F287"/>
    <mergeCell ref="G287:H287"/>
    <mergeCell ref="I287:J287"/>
    <mergeCell ref="K287:L287"/>
    <mergeCell ref="M287:N287"/>
    <mergeCell ref="O287:P287"/>
    <mergeCell ref="C288:D288"/>
    <mergeCell ref="E288:F288"/>
    <mergeCell ref="G288:H288"/>
    <mergeCell ref="I288:J288"/>
    <mergeCell ref="K288:L288"/>
    <mergeCell ref="M288:N288"/>
    <mergeCell ref="O288:P288"/>
    <mergeCell ref="C284:D284"/>
    <mergeCell ref="E284:F284"/>
    <mergeCell ref="G284:H284"/>
    <mergeCell ref="I284:J284"/>
    <mergeCell ref="K284:L284"/>
    <mergeCell ref="M284:N284"/>
    <mergeCell ref="O284:P284"/>
    <mergeCell ref="C285:D285"/>
    <mergeCell ref="E285:F285"/>
    <mergeCell ref="G285:H285"/>
    <mergeCell ref="I285:J285"/>
    <mergeCell ref="K285:L285"/>
    <mergeCell ref="M285:N285"/>
    <mergeCell ref="O285:P285"/>
    <mergeCell ref="C286:D286"/>
    <mergeCell ref="E286:F286"/>
    <mergeCell ref="G286:H286"/>
    <mergeCell ref="I286:J286"/>
    <mergeCell ref="K286:L286"/>
    <mergeCell ref="M286:N286"/>
    <mergeCell ref="O286:P286"/>
    <mergeCell ref="C6:O6"/>
    <mergeCell ref="C7:O7"/>
    <mergeCell ref="C8:O8"/>
    <mergeCell ref="C9:O9"/>
    <mergeCell ref="P6:Q6"/>
    <mergeCell ref="P7:Q7"/>
    <mergeCell ref="P8:Q8"/>
    <mergeCell ref="P9:Q9"/>
    <mergeCell ref="A13:A14"/>
    <mergeCell ref="C13:C14"/>
    <mergeCell ref="D13:E14"/>
    <mergeCell ref="F13:G14"/>
    <mergeCell ref="H13:I14"/>
    <mergeCell ref="J13:K14"/>
    <mergeCell ref="P10:Q11"/>
    <mergeCell ref="D12:E12"/>
    <mergeCell ref="F12:G12"/>
    <mergeCell ref="H12:I12"/>
    <mergeCell ref="J12:K12"/>
    <mergeCell ref="L12:M12"/>
    <mergeCell ref="N12:O12"/>
    <mergeCell ref="P12:Q12"/>
    <mergeCell ref="J10:K10"/>
    <mergeCell ref="J11:K11"/>
    <mergeCell ref="L10:M10"/>
    <mergeCell ref="L11:M11"/>
    <mergeCell ref="N10:O10"/>
    <mergeCell ref="N11:O11"/>
    <mergeCell ref="C10:C11"/>
    <mergeCell ref="D10:E10"/>
    <mergeCell ref="D11:E11"/>
    <mergeCell ref="F10:G10"/>
    <mergeCell ref="F11:G11"/>
    <mergeCell ref="H10:I10"/>
    <mergeCell ref="H11:I11"/>
    <mergeCell ref="P16:Q16"/>
    <mergeCell ref="F17:G17"/>
    <mergeCell ref="H17:I17"/>
    <mergeCell ref="J17:K17"/>
    <mergeCell ref="L17:M17"/>
    <mergeCell ref="N17:O17"/>
    <mergeCell ref="P17:Q17"/>
    <mergeCell ref="F16:G16"/>
    <mergeCell ref="H16:I16"/>
    <mergeCell ref="J16:K16"/>
    <mergeCell ref="L16:M16"/>
    <mergeCell ref="N16:O16"/>
    <mergeCell ref="L13:M14"/>
    <mergeCell ref="N13:O14"/>
    <mergeCell ref="P13:Q14"/>
    <mergeCell ref="F15:G15"/>
    <mergeCell ref="H15:I15"/>
    <mergeCell ref="J15:K15"/>
    <mergeCell ref="L15:M15"/>
    <mergeCell ref="N15:O15"/>
    <mergeCell ref="P15:Q15"/>
    <mergeCell ref="D17:E17"/>
    <mergeCell ref="D16:E16"/>
    <mergeCell ref="D15:E15"/>
    <mergeCell ref="J21:K22"/>
    <mergeCell ref="L21:M22"/>
    <mergeCell ref="N21:O22"/>
    <mergeCell ref="P21:Q22"/>
    <mergeCell ref="F23:G23"/>
    <mergeCell ref="H23:I23"/>
    <mergeCell ref="J23:K23"/>
    <mergeCell ref="L23:M23"/>
    <mergeCell ref="N23:O23"/>
    <mergeCell ref="L18:M19"/>
    <mergeCell ref="N18:O19"/>
    <mergeCell ref="P18:Q19"/>
    <mergeCell ref="B20:O20"/>
    <mergeCell ref="P20:Q20"/>
    <mergeCell ref="A21:A22"/>
    <mergeCell ref="C21:C22"/>
    <mergeCell ref="D21:E22"/>
    <mergeCell ref="F21:G22"/>
    <mergeCell ref="H21:I22"/>
    <mergeCell ref="A18:A19"/>
    <mergeCell ref="C18:C19"/>
    <mergeCell ref="D18:E19"/>
    <mergeCell ref="F18:G19"/>
    <mergeCell ref="H18:I19"/>
    <mergeCell ref="J18:K19"/>
    <mergeCell ref="B18:B19"/>
    <mergeCell ref="J26:K28"/>
    <mergeCell ref="L26:M28"/>
    <mergeCell ref="N26:O28"/>
    <mergeCell ref="P26:Q26"/>
    <mergeCell ref="P27:Q27"/>
    <mergeCell ref="P28:Q28"/>
    <mergeCell ref="P25:Q25"/>
    <mergeCell ref="C26:C28"/>
    <mergeCell ref="D25:E25"/>
    <mergeCell ref="F25:G25"/>
    <mergeCell ref="H25:I25"/>
    <mergeCell ref="J25:K25"/>
    <mergeCell ref="L25:M25"/>
    <mergeCell ref="N25:O25"/>
    <mergeCell ref="P23:Q23"/>
    <mergeCell ref="F24:G24"/>
    <mergeCell ref="H24:I24"/>
    <mergeCell ref="J24:K24"/>
    <mergeCell ref="L24:M24"/>
    <mergeCell ref="N24:O24"/>
    <mergeCell ref="P24:Q24"/>
    <mergeCell ref="H30:I31"/>
    <mergeCell ref="J30:K31"/>
    <mergeCell ref="L30:M31"/>
    <mergeCell ref="N30:O31"/>
    <mergeCell ref="P30:Q31"/>
    <mergeCell ref="F32:G32"/>
    <mergeCell ref="H32:I32"/>
    <mergeCell ref="J32:K32"/>
    <mergeCell ref="L32:M32"/>
    <mergeCell ref="B29:I29"/>
    <mergeCell ref="J29:K29"/>
    <mergeCell ref="L29:M29"/>
    <mergeCell ref="N29:O29"/>
    <mergeCell ref="P29:Q29"/>
    <mergeCell ref="A30:A31"/>
    <mergeCell ref="B30:B31"/>
    <mergeCell ref="C30:C31"/>
    <mergeCell ref="D30:E31"/>
    <mergeCell ref="F30:G31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N32:O32"/>
    <mergeCell ref="P32:Q32"/>
    <mergeCell ref="F33:G33"/>
    <mergeCell ref="H33:I33"/>
    <mergeCell ref="J33:K33"/>
    <mergeCell ref="L33:M33"/>
    <mergeCell ref="N33:O33"/>
    <mergeCell ref="P33:Q33"/>
    <mergeCell ref="P38:Q38"/>
    <mergeCell ref="F39:G39"/>
    <mergeCell ref="H39:I39"/>
    <mergeCell ref="J39:K39"/>
    <mergeCell ref="L39:M39"/>
    <mergeCell ref="N39:O39"/>
    <mergeCell ref="P39:Q39"/>
    <mergeCell ref="J36:K37"/>
    <mergeCell ref="L36:M37"/>
    <mergeCell ref="N36:O37"/>
    <mergeCell ref="P36:Q37"/>
    <mergeCell ref="F38:G38"/>
    <mergeCell ref="H38:I38"/>
    <mergeCell ref="J38:K38"/>
    <mergeCell ref="L38:M38"/>
    <mergeCell ref="N38:O38"/>
    <mergeCell ref="A36:A37"/>
    <mergeCell ref="B36:B37"/>
    <mergeCell ref="C36:C37"/>
    <mergeCell ref="D36:E37"/>
    <mergeCell ref="F36:G37"/>
    <mergeCell ref="H36:I37"/>
    <mergeCell ref="J42:K43"/>
    <mergeCell ref="L42:M43"/>
    <mergeCell ref="N42:O43"/>
    <mergeCell ref="P42:Q43"/>
    <mergeCell ref="D44:E44"/>
    <mergeCell ref="F44:G44"/>
    <mergeCell ref="H44:I44"/>
    <mergeCell ref="J44:K44"/>
    <mergeCell ref="L44:M44"/>
    <mergeCell ref="N44:O44"/>
    <mergeCell ref="A42:A43"/>
    <mergeCell ref="B42:B43"/>
    <mergeCell ref="C42:C43"/>
    <mergeCell ref="D42:E43"/>
    <mergeCell ref="F42:G43"/>
    <mergeCell ref="H42:I43"/>
    <mergeCell ref="P40:Q40"/>
    <mergeCell ref="D41:E41"/>
    <mergeCell ref="F41:G41"/>
    <mergeCell ref="H41:I41"/>
    <mergeCell ref="J41:K41"/>
    <mergeCell ref="L41:M41"/>
    <mergeCell ref="N41:O41"/>
    <mergeCell ref="P41:Q41"/>
    <mergeCell ref="D40:E40"/>
    <mergeCell ref="F40:G40"/>
    <mergeCell ref="H40:I40"/>
    <mergeCell ref="J40:K40"/>
    <mergeCell ref="L40:M40"/>
    <mergeCell ref="N40:O40"/>
    <mergeCell ref="P46:Q46"/>
    <mergeCell ref="F47:G47"/>
    <mergeCell ref="H47:I47"/>
    <mergeCell ref="J47:K47"/>
    <mergeCell ref="L47:M47"/>
    <mergeCell ref="N47:O47"/>
    <mergeCell ref="P47:Q47"/>
    <mergeCell ref="F46:G46"/>
    <mergeCell ref="H46:I46"/>
    <mergeCell ref="J46:K46"/>
    <mergeCell ref="L46:M46"/>
    <mergeCell ref="N46:O46"/>
    <mergeCell ref="P44:Q44"/>
    <mergeCell ref="F45:G45"/>
    <mergeCell ref="H45:I45"/>
    <mergeCell ref="J45:K45"/>
    <mergeCell ref="L45:M45"/>
    <mergeCell ref="N45:O45"/>
    <mergeCell ref="P45:Q45"/>
    <mergeCell ref="P52:Q52"/>
    <mergeCell ref="D51:E51"/>
    <mergeCell ref="F51:G51"/>
    <mergeCell ref="H51:I51"/>
    <mergeCell ref="J51:K51"/>
    <mergeCell ref="L51:M51"/>
    <mergeCell ref="N51:O51"/>
    <mergeCell ref="P49:Q49"/>
    <mergeCell ref="F50:G50"/>
    <mergeCell ref="H50:I50"/>
    <mergeCell ref="J50:K50"/>
    <mergeCell ref="L50:M50"/>
    <mergeCell ref="N50:O50"/>
    <mergeCell ref="P50:Q50"/>
    <mergeCell ref="J48:K48"/>
    <mergeCell ref="L48:M48"/>
    <mergeCell ref="N48:O48"/>
    <mergeCell ref="P48:Q48"/>
    <mergeCell ref="F49:G49"/>
    <mergeCell ref="H49:I49"/>
    <mergeCell ref="J49:K49"/>
    <mergeCell ref="L49:M49"/>
    <mergeCell ref="N49:O49"/>
    <mergeCell ref="F48:G48"/>
    <mergeCell ref="H48:I48"/>
    <mergeCell ref="P57:Q57"/>
    <mergeCell ref="F58:G58"/>
    <mergeCell ref="H58:I58"/>
    <mergeCell ref="J58:K58"/>
    <mergeCell ref="L58:M58"/>
    <mergeCell ref="N58:O58"/>
    <mergeCell ref="P58:Q58"/>
    <mergeCell ref="F57:G57"/>
    <mergeCell ref="H57:I57"/>
    <mergeCell ref="J57:K57"/>
    <mergeCell ref="L57:M57"/>
    <mergeCell ref="N57:O57"/>
    <mergeCell ref="P55:Q55"/>
    <mergeCell ref="F56:G56"/>
    <mergeCell ref="H56:I56"/>
    <mergeCell ref="J56:K56"/>
    <mergeCell ref="L56:M56"/>
    <mergeCell ref="N56:O56"/>
    <mergeCell ref="P56:Q56"/>
    <mergeCell ref="F55:G55"/>
    <mergeCell ref="H55:I55"/>
    <mergeCell ref="J55:K55"/>
    <mergeCell ref="L55:M55"/>
    <mergeCell ref="N55:O55"/>
    <mergeCell ref="P61:Q61"/>
    <mergeCell ref="F62:G62"/>
    <mergeCell ref="H62:I62"/>
    <mergeCell ref="J62:K62"/>
    <mergeCell ref="L62:M62"/>
    <mergeCell ref="N62:O62"/>
    <mergeCell ref="P62:Q62"/>
    <mergeCell ref="F61:G61"/>
    <mergeCell ref="H61:I61"/>
    <mergeCell ref="J61:K61"/>
    <mergeCell ref="L61:M61"/>
    <mergeCell ref="N61:O61"/>
    <mergeCell ref="P59:Q59"/>
    <mergeCell ref="F60:G60"/>
    <mergeCell ref="H60:I60"/>
    <mergeCell ref="J60:K60"/>
    <mergeCell ref="L60:M60"/>
    <mergeCell ref="N60:O60"/>
    <mergeCell ref="P60:Q60"/>
    <mergeCell ref="F59:G59"/>
    <mergeCell ref="H59:I59"/>
    <mergeCell ref="J59:K59"/>
    <mergeCell ref="L59:M59"/>
    <mergeCell ref="N59:O59"/>
    <mergeCell ref="P66:Q66"/>
    <mergeCell ref="D67:E67"/>
    <mergeCell ref="F67:G67"/>
    <mergeCell ref="H67:I67"/>
    <mergeCell ref="J67:K67"/>
    <mergeCell ref="L67:M67"/>
    <mergeCell ref="N67:O67"/>
    <mergeCell ref="P67:Q67"/>
    <mergeCell ref="D66:E66"/>
    <mergeCell ref="F66:G66"/>
    <mergeCell ref="H66:I66"/>
    <mergeCell ref="J66:K66"/>
    <mergeCell ref="L66:M66"/>
    <mergeCell ref="N66:O66"/>
    <mergeCell ref="P63:Q63"/>
    <mergeCell ref="B64:Q64"/>
    <mergeCell ref="D65:E65"/>
    <mergeCell ref="F65:G65"/>
    <mergeCell ref="H65:I65"/>
    <mergeCell ref="J65:K65"/>
    <mergeCell ref="L65:M65"/>
    <mergeCell ref="N65:O65"/>
    <mergeCell ref="P65:Q65"/>
    <mergeCell ref="D63:E63"/>
    <mergeCell ref="F63:G63"/>
    <mergeCell ref="H63:I63"/>
    <mergeCell ref="J63:K63"/>
    <mergeCell ref="L63:M63"/>
    <mergeCell ref="N63:O63"/>
    <mergeCell ref="P70:Q70"/>
    <mergeCell ref="F71:G71"/>
    <mergeCell ref="H71:I71"/>
    <mergeCell ref="J71:K71"/>
    <mergeCell ref="L71:M71"/>
    <mergeCell ref="N71:O71"/>
    <mergeCell ref="P71:Q71"/>
    <mergeCell ref="F70:G70"/>
    <mergeCell ref="H70:I70"/>
    <mergeCell ref="J70:K70"/>
    <mergeCell ref="L70:M70"/>
    <mergeCell ref="N70:O70"/>
    <mergeCell ref="P68:Q68"/>
    <mergeCell ref="F69:G69"/>
    <mergeCell ref="H69:I69"/>
    <mergeCell ref="J69:K69"/>
    <mergeCell ref="L69:M69"/>
    <mergeCell ref="N69:O69"/>
    <mergeCell ref="P69:Q69"/>
    <mergeCell ref="F68:G68"/>
    <mergeCell ref="H68:I68"/>
    <mergeCell ref="J68:K68"/>
    <mergeCell ref="L68:M68"/>
    <mergeCell ref="N68:O68"/>
    <mergeCell ref="P74:Q74"/>
    <mergeCell ref="F75:G75"/>
    <mergeCell ref="H75:I75"/>
    <mergeCell ref="J75:K75"/>
    <mergeCell ref="L75:M75"/>
    <mergeCell ref="N75:O75"/>
    <mergeCell ref="P75:Q75"/>
    <mergeCell ref="F74:G74"/>
    <mergeCell ref="H74:I74"/>
    <mergeCell ref="J74:K74"/>
    <mergeCell ref="L74:M74"/>
    <mergeCell ref="N74:O74"/>
    <mergeCell ref="P72:Q72"/>
    <mergeCell ref="F73:G73"/>
    <mergeCell ref="H73:I73"/>
    <mergeCell ref="J73:K73"/>
    <mergeCell ref="L73:M73"/>
    <mergeCell ref="N73:O73"/>
    <mergeCell ref="P73:Q73"/>
    <mergeCell ref="F72:G72"/>
    <mergeCell ref="H72:I72"/>
    <mergeCell ref="J72:K72"/>
    <mergeCell ref="L72:M72"/>
    <mergeCell ref="N72:O72"/>
    <mergeCell ref="F78:G78"/>
    <mergeCell ref="H78:I78"/>
    <mergeCell ref="J78:K78"/>
    <mergeCell ref="L78:M78"/>
    <mergeCell ref="N78:O78"/>
    <mergeCell ref="P76:Q76"/>
    <mergeCell ref="D77:E77"/>
    <mergeCell ref="F77:G77"/>
    <mergeCell ref="H77:I77"/>
    <mergeCell ref="J77:K77"/>
    <mergeCell ref="L77:M77"/>
    <mergeCell ref="N77:O77"/>
    <mergeCell ref="P77:Q77"/>
    <mergeCell ref="D76:E76"/>
    <mergeCell ref="F76:G76"/>
    <mergeCell ref="H76:I76"/>
    <mergeCell ref="J76:K76"/>
    <mergeCell ref="L76:M76"/>
    <mergeCell ref="N76:O76"/>
    <mergeCell ref="L81:M81"/>
    <mergeCell ref="N81:O81"/>
    <mergeCell ref="P81:Q81"/>
    <mergeCell ref="F82:G82"/>
    <mergeCell ref="H82:I82"/>
    <mergeCell ref="J82:K82"/>
    <mergeCell ref="L82:M82"/>
    <mergeCell ref="N82:O82"/>
    <mergeCell ref="P82:Q82"/>
    <mergeCell ref="F81:G81"/>
    <mergeCell ref="H81:I81"/>
    <mergeCell ref="J81:K81"/>
    <mergeCell ref="A79:A80"/>
    <mergeCell ref="C79:C80"/>
    <mergeCell ref="D79:E80"/>
    <mergeCell ref="F79:G80"/>
    <mergeCell ref="H79:I80"/>
    <mergeCell ref="J79:K80"/>
    <mergeCell ref="L79:M80"/>
    <mergeCell ref="N79:O80"/>
    <mergeCell ref="P79:Q80"/>
    <mergeCell ref="P85:Q85"/>
    <mergeCell ref="F86:G86"/>
    <mergeCell ref="H86:I86"/>
    <mergeCell ref="J86:K86"/>
    <mergeCell ref="L86:M86"/>
    <mergeCell ref="N86:O86"/>
    <mergeCell ref="P86:Q86"/>
    <mergeCell ref="F85:G85"/>
    <mergeCell ref="H85:I85"/>
    <mergeCell ref="J85:K85"/>
    <mergeCell ref="L85:M85"/>
    <mergeCell ref="N85:O85"/>
    <mergeCell ref="P83:Q83"/>
    <mergeCell ref="F84:G84"/>
    <mergeCell ref="H84:I84"/>
    <mergeCell ref="J84:K84"/>
    <mergeCell ref="L84:M84"/>
    <mergeCell ref="N84:O84"/>
    <mergeCell ref="P84:Q84"/>
    <mergeCell ref="F83:G83"/>
    <mergeCell ref="H83:I83"/>
    <mergeCell ref="J83:K83"/>
    <mergeCell ref="L83:M83"/>
    <mergeCell ref="N83:O83"/>
    <mergeCell ref="P89:Q89"/>
    <mergeCell ref="F90:G90"/>
    <mergeCell ref="H90:I90"/>
    <mergeCell ref="J90:K90"/>
    <mergeCell ref="L90:M90"/>
    <mergeCell ref="N90:O90"/>
    <mergeCell ref="P90:Q90"/>
    <mergeCell ref="F89:G89"/>
    <mergeCell ref="H89:I89"/>
    <mergeCell ref="J89:K89"/>
    <mergeCell ref="L89:M89"/>
    <mergeCell ref="N89:O89"/>
    <mergeCell ref="P87:Q87"/>
    <mergeCell ref="F88:G88"/>
    <mergeCell ref="H88:I88"/>
    <mergeCell ref="J88:K88"/>
    <mergeCell ref="L88:M88"/>
    <mergeCell ref="N88:O88"/>
    <mergeCell ref="P88:Q88"/>
    <mergeCell ref="F87:G87"/>
    <mergeCell ref="H87:I87"/>
    <mergeCell ref="J87:K87"/>
    <mergeCell ref="L87:M87"/>
    <mergeCell ref="N87:O87"/>
    <mergeCell ref="F93:G93"/>
    <mergeCell ref="H93:I93"/>
    <mergeCell ref="J93:K93"/>
    <mergeCell ref="L93:M93"/>
    <mergeCell ref="N93:O93"/>
    <mergeCell ref="P93:Q93"/>
    <mergeCell ref="J91:K91"/>
    <mergeCell ref="L91:M91"/>
    <mergeCell ref="N91:O91"/>
    <mergeCell ref="P91:Q91"/>
    <mergeCell ref="F92:G92"/>
    <mergeCell ref="H92:I92"/>
    <mergeCell ref="J92:K92"/>
    <mergeCell ref="L92:M92"/>
    <mergeCell ref="N92:O92"/>
    <mergeCell ref="F91:G91"/>
    <mergeCell ref="H91:I91"/>
    <mergeCell ref="P103:Q103"/>
    <mergeCell ref="F104:G104"/>
    <mergeCell ref="H104:I104"/>
    <mergeCell ref="J104:K104"/>
    <mergeCell ref="L104:M104"/>
    <mergeCell ref="N104:O104"/>
    <mergeCell ref="P104:Q104"/>
    <mergeCell ref="F103:G103"/>
    <mergeCell ref="H103:I103"/>
    <mergeCell ref="J103:K103"/>
    <mergeCell ref="L103:M103"/>
    <mergeCell ref="N103:O103"/>
    <mergeCell ref="P101:Q101"/>
    <mergeCell ref="F102:G102"/>
    <mergeCell ref="H102:I102"/>
    <mergeCell ref="J102:K102"/>
    <mergeCell ref="L102:M102"/>
    <mergeCell ref="N102:O102"/>
    <mergeCell ref="P102:Q102"/>
    <mergeCell ref="F101:G101"/>
    <mergeCell ref="H101:I101"/>
    <mergeCell ref="J101:K101"/>
    <mergeCell ref="L101:M101"/>
    <mergeCell ref="N101:O101"/>
    <mergeCell ref="P107:Q107"/>
    <mergeCell ref="F108:G108"/>
    <mergeCell ref="H108:I108"/>
    <mergeCell ref="J108:K108"/>
    <mergeCell ref="L108:M108"/>
    <mergeCell ref="N108:O108"/>
    <mergeCell ref="P108:Q108"/>
    <mergeCell ref="F107:G107"/>
    <mergeCell ref="H107:I107"/>
    <mergeCell ref="J107:K107"/>
    <mergeCell ref="L107:M107"/>
    <mergeCell ref="N107:O107"/>
    <mergeCell ref="P105:Q105"/>
    <mergeCell ref="F106:G106"/>
    <mergeCell ref="H106:I106"/>
    <mergeCell ref="J106:K106"/>
    <mergeCell ref="L106:M106"/>
    <mergeCell ref="N106:O106"/>
    <mergeCell ref="P106:Q106"/>
    <mergeCell ref="F105:G105"/>
    <mergeCell ref="H105:I105"/>
    <mergeCell ref="J105:K105"/>
    <mergeCell ref="L105:M105"/>
    <mergeCell ref="N105:O105"/>
    <mergeCell ref="E113:F113"/>
    <mergeCell ref="G113:H113"/>
    <mergeCell ref="I113:J113"/>
    <mergeCell ref="K113:L113"/>
    <mergeCell ref="M113:N113"/>
    <mergeCell ref="O113:P113"/>
    <mergeCell ref="B111:Q111"/>
    <mergeCell ref="C112:D112"/>
    <mergeCell ref="E112:F112"/>
    <mergeCell ref="G112:H112"/>
    <mergeCell ref="I112:J112"/>
    <mergeCell ref="K112:L112"/>
    <mergeCell ref="M112:N112"/>
    <mergeCell ref="O112:P112"/>
    <mergeCell ref="P109:Q109"/>
    <mergeCell ref="D110:E110"/>
    <mergeCell ref="F110:G110"/>
    <mergeCell ref="H110:I110"/>
    <mergeCell ref="J110:K110"/>
    <mergeCell ref="L110:M110"/>
    <mergeCell ref="N110:O110"/>
    <mergeCell ref="P110:Q110"/>
    <mergeCell ref="D109:E109"/>
    <mergeCell ref="F109:G109"/>
    <mergeCell ref="H109:I109"/>
    <mergeCell ref="J109:K109"/>
    <mergeCell ref="L109:M109"/>
    <mergeCell ref="N109:O109"/>
    <mergeCell ref="C113:D113"/>
    <mergeCell ref="O116:P116"/>
    <mergeCell ref="E117:F117"/>
    <mergeCell ref="G117:H117"/>
    <mergeCell ref="I117:J117"/>
    <mergeCell ref="K117:L117"/>
    <mergeCell ref="M117:N117"/>
    <mergeCell ref="O117:P117"/>
    <mergeCell ref="E116:F116"/>
    <mergeCell ref="G116:H116"/>
    <mergeCell ref="I116:J116"/>
    <mergeCell ref="K116:L116"/>
    <mergeCell ref="M116:N116"/>
    <mergeCell ref="O114:P114"/>
    <mergeCell ref="E115:F115"/>
    <mergeCell ref="G115:H115"/>
    <mergeCell ref="I115:J115"/>
    <mergeCell ref="K115:L115"/>
    <mergeCell ref="M115:N115"/>
    <mergeCell ref="O115:P115"/>
    <mergeCell ref="E114:F114"/>
    <mergeCell ref="G114:H114"/>
    <mergeCell ref="I114:J114"/>
    <mergeCell ref="K114:L114"/>
    <mergeCell ref="M114:N114"/>
    <mergeCell ref="O120:P120"/>
    <mergeCell ref="E121:F121"/>
    <mergeCell ref="G121:H121"/>
    <mergeCell ref="I121:J121"/>
    <mergeCell ref="K121:L121"/>
    <mergeCell ref="M121:N121"/>
    <mergeCell ref="O121:P121"/>
    <mergeCell ref="E120:F120"/>
    <mergeCell ref="G120:H120"/>
    <mergeCell ref="I120:J120"/>
    <mergeCell ref="K120:L120"/>
    <mergeCell ref="M120:N120"/>
    <mergeCell ref="O118:P118"/>
    <mergeCell ref="E119:F119"/>
    <mergeCell ref="G119:H119"/>
    <mergeCell ref="I119:J119"/>
    <mergeCell ref="K119:L119"/>
    <mergeCell ref="M119:N119"/>
    <mergeCell ref="O119:P119"/>
    <mergeCell ref="E118:F118"/>
    <mergeCell ref="G118:H118"/>
    <mergeCell ref="I118:J118"/>
    <mergeCell ref="K118:L118"/>
    <mergeCell ref="M118:N118"/>
    <mergeCell ref="O124:P124"/>
    <mergeCell ref="E125:F125"/>
    <mergeCell ref="G125:H125"/>
    <mergeCell ref="I125:J125"/>
    <mergeCell ref="K125:L125"/>
    <mergeCell ref="M125:N125"/>
    <mergeCell ref="O125:P125"/>
    <mergeCell ref="E124:F124"/>
    <mergeCell ref="G124:H124"/>
    <mergeCell ref="I124:J124"/>
    <mergeCell ref="K124:L124"/>
    <mergeCell ref="M124:N124"/>
    <mergeCell ref="O122:P122"/>
    <mergeCell ref="E123:F123"/>
    <mergeCell ref="G123:H123"/>
    <mergeCell ref="I123:J123"/>
    <mergeCell ref="K123:L123"/>
    <mergeCell ref="M123:N123"/>
    <mergeCell ref="O123:P123"/>
    <mergeCell ref="E122:F122"/>
    <mergeCell ref="G122:H122"/>
    <mergeCell ref="I122:J122"/>
    <mergeCell ref="K122:L122"/>
    <mergeCell ref="M122:N122"/>
    <mergeCell ref="O128:P128"/>
    <mergeCell ref="E129:F129"/>
    <mergeCell ref="G129:H129"/>
    <mergeCell ref="I129:J129"/>
    <mergeCell ref="K129:L129"/>
    <mergeCell ref="M129:N129"/>
    <mergeCell ref="O129:P129"/>
    <mergeCell ref="E128:F128"/>
    <mergeCell ref="G128:H128"/>
    <mergeCell ref="I128:J128"/>
    <mergeCell ref="K128:L128"/>
    <mergeCell ref="M128:N128"/>
    <mergeCell ref="O126:P126"/>
    <mergeCell ref="E127:F127"/>
    <mergeCell ref="G127:H127"/>
    <mergeCell ref="I127:J127"/>
    <mergeCell ref="K127:L127"/>
    <mergeCell ref="M127:N127"/>
    <mergeCell ref="O127:P127"/>
    <mergeCell ref="E126:F126"/>
    <mergeCell ref="G126:H126"/>
    <mergeCell ref="I126:J126"/>
    <mergeCell ref="K126:L126"/>
    <mergeCell ref="M126:N126"/>
    <mergeCell ref="M132:N132"/>
    <mergeCell ref="O132:P132"/>
    <mergeCell ref="E133:F133"/>
    <mergeCell ref="G133:H133"/>
    <mergeCell ref="I133:J133"/>
    <mergeCell ref="K133:L133"/>
    <mergeCell ref="M133:N133"/>
    <mergeCell ref="O133:P133"/>
    <mergeCell ref="E132:F132"/>
    <mergeCell ref="G132:H132"/>
    <mergeCell ref="I132:J132"/>
    <mergeCell ref="K132:L132"/>
    <mergeCell ref="O130:P130"/>
    <mergeCell ref="E131:F131"/>
    <mergeCell ref="G131:H131"/>
    <mergeCell ref="I131:J131"/>
    <mergeCell ref="K131:L131"/>
    <mergeCell ref="M131:N131"/>
    <mergeCell ref="O131:P131"/>
    <mergeCell ref="E130:F130"/>
    <mergeCell ref="G130:H130"/>
    <mergeCell ref="I130:J130"/>
    <mergeCell ref="K130:L130"/>
    <mergeCell ref="M130:N130"/>
    <mergeCell ref="E136:F136"/>
    <mergeCell ref="G136:H136"/>
    <mergeCell ref="I136:J136"/>
    <mergeCell ref="K136:L136"/>
    <mergeCell ref="M136:N136"/>
    <mergeCell ref="K139:L139"/>
    <mergeCell ref="M139:N139"/>
    <mergeCell ref="O134:P134"/>
    <mergeCell ref="E135:F135"/>
    <mergeCell ref="G135:H135"/>
    <mergeCell ref="I135:J135"/>
    <mergeCell ref="K135:L135"/>
    <mergeCell ref="M135:N135"/>
    <mergeCell ref="O135:P135"/>
    <mergeCell ref="E134:F134"/>
    <mergeCell ref="G134:H134"/>
    <mergeCell ref="I134:J134"/>
    <mergeCell ref="K134:L134"/>
    <mergeCell ref="M134:N134"/>
    <mergeCell ref="Q142:Q146"/>
    <mergeCell ref="C147:D147"/>
    <mergeCell ref="E147:F147"/>
    <mergeCell ref="G147:H147"/>
    <mergeCell ref="I147:J147"/>
    <mergeCell ref="K147:L147"/>
    <mergeCell ref="M147:N147"/>
    <mergeCell ref="O147:P147"/>
    <mergeCell ref="A142:A146"/>
    <mergeCell ref="O140:P140"/>
    <mergeCell ref="C141:D141"/>
    <mergeCell ref="E141:F141"/>
    <mergeCell ref="G141:H141"/>
    <mergeCell ref="I141:J141"/>
    <mergeCell ref="K141:L141"/>
    <mergeCell ref="M141:N141"/>
    <mergeCell ref="O141:P141"/>
    <mergeCell ref="C140:D140"/>
    <mergeCell ref="E140:F140"/>
    <mergeCell ref="G140:H140"/>
    <mergeCell ref="I140:J140"/>
    <mergeCell ref="K140:L140"/>
    <mergeCell ref="M140:N140"/>
    <mergeCell ref="E144:F144"/>
    <mergeCell ref="G144:H144"/>
    <mergeCell ref="I144:J144"/>
    <mergeCell ref="K144:L144"/>
    <mergeCell ref="M144:N144"/>
    <mergeCell ref="O144:P144"/>
    <mergeCell ref="C144:D144"/>
    <mergeCell ref="B176:Q176"/>
    <mergeCell ref="C177:D177"/>
    <mergeCell ref="E177:F177"/>
    <mergeCell ref="G177:H177"/>
    <mergeCell ref="I177:J177"/>
    <mergeCell ref="K177:L177"/>
    <mergeCell ref="M177:N177"/>
    <mergeCell ref="O177:P177"/>
    <mergeCell ref="C150:D150"/>
    <mergeCell ref="E150:F150"/>
    <mergeCell ref="G150:H150"/>
    <mergeCell ref="I150:J150"/>
    <mergeCell ref="K150:L150"/>
    <mergeCell ref="M150:N150"/>
    <mergeCell ref="O148:P148"/>
    <mergeCell ref="C149:D149"/>
    <mergeCell ref="E149:F149"/>
    <mergeCell ref="G149:H149"/>
    <mergeCell ref="I149:J149"/>
    <mergeCell ref="K149:L149"/>
    <mergeCell ref="M149:N149"/>
    <mergeCell ref="O149:P149"/>
    <mergeCell ref="C148:D148"/>
    <mergeCell ref="E148:F148"/>
    <mergeCell ref="G148:H148"/>
    <mergeCell ref="I148:J148"/>
    <mergeCell ref="K148:L148"/>
    <mergeCell ref="M148:N148"/>
    <mergeCell ref="C151:D151"/>
    <mergeCell ref="E151:F151"/>
    <mergeCell ref="G151:H151"/>
    <mergeCell ref="I151:J151"/>
    <mergeCell ref="O179:P179"/>
    <mergeCell ref="E180:F180"/>
    <mergeCell ref="G180:H180"/>
    <mergeCell ref="I180:J180"/>
    <mergeCell ref="K180:L180"/>
    <mergeCell ref="M180:N180"/>
    <mergeCell ref="O180:P180"/>
    <mergeCell ref="E179:F179"/>
    <mergeCell ref="G179:H179"/>
    <mergeCell ref="I179:J179"/>
    <mergeCell ref="K179:L179"/>
    <mergeCell ref="M179:N179"/>
    <mergeCell ref="E178:F178"/>
    <mergeCell ref="G178:H178"/>
    <mergeCell ref="I178:J178"/>
    <mergeCell ref="K178:L178"/>
    <mergeCell ref="M178:N178"/>
    <mergeCell ref="O178:P178"/>
    <mergeCell ref="K186:L186"/>
    <mergeCell ref="M186:N186"/>
    <mergeCell ref="O186:P186"/>
    <mergeCell ref="K184:L184"/>
    <mergeCell ref="M184:N184"/>
    <mergeCell ref="O184:P184"/>
    <mergeCell ref="C185:D185"/>
    <mergeCell ref="E185:F185"/>
    <mergeCell ref="G185:H185"/>
    <mergeCell ref="I185:J185"/>
    <mergeCell ref="K185:L185"/>
    <mergeCell ref="M185:N185"/>
    <mergeCell ref="M181:N181"/>
    <mergeCell ref="O181:P181"/>
    <mergeCell ref="B182:Q182"/>
    <mergeCell ref="B183:Q183"/>
    <mergeCell ref="C184:D184"/>
    <mergeCell ref="E184:F184"/>
    <mergeCell ref="G184:H184"/>
    <mergeCell ref="I184:J184"/>
    <mergeCell ref="C181:D181"/>
    <mergeCell ref="E181:F181"/>
    <mergeCell ref="G181:H181"/>
    <mergeCell ref="I181:J181"/>
    <mergeCell ref="K181:L181"/>
    <mergeCell ref="O193:P193"/>
    <mergeCell ref="E194:F194"/>
    <mergeCell ref="G194:H194"/>
    <mergeCell ref="I194:J194"/>
    <mergeCell ref="K194:L194"/>
    <mergeCell ref="M194:N194"/>
    <mergeCell ref="O194:P194"/>
    <mergeCell ref="E193:F193"/>
    <mergeCell ref="G193:H193"/>
    <mergeCell ref="I193:J193"/>
    <mergeCell ref="K193:L193"/>
    <mergeCell ref="M193:N193"/>
    <mergeCell ref="E192:F192"/>
    <mergeCell ref="G192:H192"/>
    <mergeCell ref="I192:J192"/>
    <mergeCell ref="K192:L192"/>
    <mergeCell ref="M192:N192"/>
    <mergeCell ref="O192:P192"/>
    <mergeCell ref="O197:P197"/>
    <mergeCell ref="E198:F198"/>
    <mergeCell ref="G198:H198"/>
    <mergeCell ref="I198:J198"/>
    <mergeCell ref="K198:L198"/>
    <mergeCell ref="M198:N198"/>
    <mergeCell ref="O198:P198"/>
    <mergeCell ref="E197:F197"/>
    <mergeCell ref="G197:H197"/>
    <mergeCell ref="I197:J197"/>
    <mergeCell ref="K197:L197"/>
    <mergeCell ref="M197:N197"/>
    <mergeCell ref="O195:P195"/>
    <mergeCell ref="E196:F196"/>
    <mergeCell ref="G196:H196"/>
    <mergeCell ref="I196:J196"/>
    <mergeCell ref="K196:L196"/>
    <mergeCell ref="M196:N196"/>
    <mergeCell ref="O196:P196"/>
    <mergeCell ref="E195:F195"/>
    <mergeCell ref="G195:H195"/>
    <mergeCell ref="I195:J195"/>
    <mergeCell ref="K195:L195"/>
    <mergeCell ref="M195:N195"/>
    <mergeCell ref="E201:F201"/>
    <mergeCell ref="G201:H201"/>
    <mergeCell ref="I201:J201"/>
    <mergeCell ref="K201:L201"/>
    <mergeCell ref="M201:N201"/>
    <mergeCell ref="O201:P201"/>
    <mergeCell ref="O199:P199"/>
    <mergeCell ref="C200:D200"/>
    <mergeCell ref="E200:F200"/>
    <mergeCell ref="G200:H200"/>
    <mergeCell ref="I200:J200"/>
    <mergeCell ref="K200:L200"/>
    <mergeCell ref="M200:N200"/>
    <mergeCell ref="O200:P200"/>
    <mergeCell ref="C199:D199"/>
    <mergeCell ref="E199:F199"/>
    <mergeCell ref="G199:H199"/>
    <mergeCell ref="I199:J199"/>
    <mergeCell ref="K199:L199"/>
    <mergeCell ref="M199:N199"/>
    <mergeCell ref="C201:D201"/>
    <mergeCell ref="O204:P204"/>
    <mergeCell ref="E205:F205"/>
    <mergeCell ref="G205:H205"/>
    <mergeCell ref="I205:J205"/>
    <mergeCell ref="K205:L205"/>
    <mergeCell ref="M205:N205"/>
    <mergeCell ref="O205:P205"/>
    <mergeCell ref="E204:F204"/>
    <mergeCell ref="G204:H204"/>
    <mergeCell ref="I204:J204"/>
    <mergeCell ref="K204:L204"/>
    <mergeCell ref="M204:N204"/>
    <mergeCell ref="M202:N202"/>
    <mergeCell ref="O202:P202"/>
    <mergeCell ref="E203:F203"/>
    <mergeCell ref="G203:H203"/>
    <mergeCell ref="I203:J203"/>
    <mergeCell ref="K203:L203"/>
    <mergeCell ref="M203:N203"/>
    <mergeCell ref="O203:P203"/>
    <mergeCell ref="E202:F202"/>
    <mergeCell ref="G202:H202"/>
    <mergeCell ref="I202:J202"/>
    <mergeCell ref="K202:L202"/>
    <mergeCell ref="O208:P208"/>
    <mergeCell ref="E209:F209"/>
    <mergeCell ref="G209:H209"/>
    <mergeCell ref="I209:J209"/>
    <mergeCell ref="K209:L209"/>
    <mergeCell ref="M209:N209"/>
    <mergeCell ref="O209:P209"/>
    <mergeCell ref="E208:F208"/>
    <mergeCell ref="G208:H208"/>
    <mergeCell ref="I208:J208"/>
    <mergeCell ref="K208:L208"/>
    <mergeCell ref="M208:N208"/>
    <mergeCell ref="O206:P206"/>
    <mergeCell ref="E207:F207"/>
    <mergeCell ref="G207:H207"/>
    <mergeCell ref="I207:J207"/>
    <mergeCell ref="K207:L207"/>
    <mergeCell ref="M207:N207"/>
    <mergeCell ref="O207:P207"/>
    <mergeCell ref="E206:F206"/>
    <mergeCell ref="G206:H206"/>
    <mergeCell ref="I206:J206"/>
    <mergeCell ref="K206:L206"/>
    <mergeCell ref="M206:N206"/>
    <mergeCell ref="O212:P212"/>
    <mergeCell ref="E213:F213"/>
    <mergeCell ref="G213:H213"/>
    <mergeCell ref="I213:J213"/>
    <mergeCell ref="K213:L213"/>
    <mergeCell ref="M213:N213"/>
    <mergeCell ref="O213:P213"/>
    <mergeCell ref="E212:F212"/>
    <mergeCell ref="G212:H212"/>
    <mergeCell ref="I212:J212"/>
    <mergeCell ref="K212:L212"/>
    <mergeCell ref="M212:N212"/>
    <mergeCell ref="O210:P210"/>
    <mergeCell ref="E211:F211"/>
    <mergeCell ref="G211:H211"/>
    <mergeCell ref="I211:J211"/>
    <mergeCell ref="K211:L211"/>
    <mergeCell ref="M211:N211"/>
    <mergeCell ref="O211:P211"/>
    <mergeCell ref="E210:F210"/>
    <mergeCell ref="G210:H210"/>
    <mergeCell ref="I210:J210"/>
    <mergeCell ref="K210:L210"/>
    <mergeCell ref="M210:N210"/>
    <mergeCell ref="O216:P216"/>
    <mergeCell ref="E217:F217"/>
    <mergeCell ref="G217:H217"/>
    <mergeCell ref="I217:J217"/>
    <mergeCell ref="K217:L217"/>
    <mergeCell ref="M217:N217"/>
    <mergeCell ref="O217:P217"/>
    <mergeCell ref="E216:F216"/>
    <mergeCell ref="G216:H216"/>
    <mergeCell ref="I216:J216"/>
    <mergeCell ref="K216:L216"/>
    <mergeCell ref="M216:N216"/>
    <mergeCell ref="O214:P214"/>
    <mergeCell ref="E215:F215"/>
    <mergeCell ref="G215:H215"/>
    <mergeCell ref="I215:J215"/>
    <mergeCell ref="K215:L215"/>
    <mergeCell ref="M215:N215"/>
    <mergeCell ref="O215:P215"/>
    <mergeCell ref="E214:F214"/>
    <mergeCell ref="G214:H214"/>
    <mergeCell ref="I214:J214"/>
    <mergeCell ref="K214:L214"/>
    <mergeCell ref="M214:N214"/>
    <mergeCell ref="O220:P220"/>
    <mergeCell ref="E221:F221"/>
    <mergeCell ref="G221:H221"/>
    <mergeCell ref="I221:J221"/>
    <mergeCell ref="K221:L221"/>
    <mergeCell ref="M221:N221"/>
    <mergeCell ref="O221:P221"/>
    <mergeCell ref="E220:F220"/>
    <mergeCell ref="G220:H220"/>
    <mergeCell ref="I220:J220"/>
    <mergeCell ref="K220:L220"/>
    <mergeCell ref="M220:N220"/>
    <mergeCell ref="O218:P218"/>
    <mergeCell ref="E219:F219"/>
    <mergeCell ref="G219:H219"/>
    <mergeCell ref="I219:J219"/>
    <mergeCell ref="K219:L219"/>
    <mergeCell ref="M219:N219"/>
    <mergeCell ref="O219:P219"/>
    <mergeCell ref="E218:F218"/>
    <mergeCell ref="G218:H218"/>
    <mergeCell ref="I218:J218"/>
    <mergeCell ref="K218:L218"/>
    <mergeCell ref="M218:N218"/>
    <mergeCell ref="O224:P224"/>
    <mergeCell ref="E225:F225"/>
    <mergeCell ref="G225:H225"/>
    <mergeCell ref="I225:J225"/>
    <mergeCell ref="K225:L225"/>
    <mergeCell ref="M225:N225"/>
    <mergeCell ref="O225:P225"/>
    <mergeCell ref="E224:F224"/>
    <mergeCell ref="G224:H224"/>
    <mergeCell ref="I224:J224"/>
    <mergeCell ref="K224:L224"/>
    <mergeCell ref="M224:N224"/>
    <mergeCell ref="O222:P222"/>
    <mergeCell ref="E223:F223"/>
    <mergeCell ref="G223:H223"/>
    <mergeCell ref="I223:J223"/>
    <mergeCell ref="K223:L223"/>
    <mergeCell ref="M223:N223"/>
    <mergeCell ref="O223:P223"/>
    <mergeCell ref="E222:F222"/>
    <mergeCell ref="G222:H222"/>
    <mergeCell ref="I222:J222"/>
    <mergeCell ref="K222:L222"/>
    <mergeCell ref="M222:N222"/>
    <mergeCell ref="O228:P228"/>
    <mergeCell ref="E229:F229"/>
    <mergeCell ref="G229:H229"/>
    <mergeCell ref="I229:J229"/>
    <mergeCell ref="K229:L229"/>
    <mergeCell ref="M229:N229"/>
    <mergeCell ref="O229:P229"/>
    <mergeCell ref="E228:F228"/>
    <mergeCell ref="G228:H228"/>
    <mergeCell ref="I228:J228"/>
    <mergeCell ref="K228:L228"/>
    <mergeCell ref="M228:N228"/>
    <mergeCell ref="O226:P226"/>
    <mergeCell ref="E227:F227"/>
    <mergeCell ref="G227:H227"/>
    <mergeCell ref="I227:J227"/>
    <mergeCell ref="K227:L227"/>
    <mergeCell ref="M227:N227"/>
    <mergeCell ref="O227:P227"/>
    <mergeCell ref="E226:F226"/>
    <mergeCell ref="G226:H226"/>
    <mergeCell ref="I226:J226"/>
    <mergeCell ref="K226:L226"/>
    <mergeCell ref="M226:N226"/>
    <mergeCell ref="M232:N234"/>
    <mergeCell ref="O232:P234"/>
    <mergeCell ref="Q232:Q234"/>
    <mergeCell ref="C235:D235"/>
    <mergeCell ref="E235:F235"/>
    <mergeCell ref="G235:H235"/>
    <mergeCell ref="I235:J235"/>
    <mergeCell ref="K235:L235"/>
    <mergeCell ref="M235:N235"/>
    <mergeCell ref="O235:P235"/>
    <mergeCell ref="A232:A234"/>
    <mergeCell ref="C232:D234"/>
    <mergeCell ref="E232:F234"/>
    <mergeCell ref="G232:H234"/>
    <mergeCell ref="I232:J234"/>
    <mergeCell ref="K232:L234"/>
    <mergeCell ref="O230:P230"/>
    <mergeCell ref="C231:D231"/>
    <mergeCell ref="E231:F231"/>
    <mergeCell ref="G231:H231"/>
    <mergeCell ref="I231:J231"/>
    <mergeCell ref="K231:L231"/>
    <mergeCell ref="M231:N231"/>
    <mergeCell ref="O231:P231"/>
    <mergeCell ref="C230:D230"/>
    <mergeCell ref="E230:F230"/>
    <mergeCell ref="G230:H230"/>
    <mergeCell ref="I230:J230"/>
    <mergeCell ref="K230:L230"/>
    <mergeCell ref="M230:N230"/>
    <mergeCell ref="O238:P238"/>
    <mergeCell ref="E239:F239"/>
    <mergeCell ref="G239:H239"/>
    <mergeCell ref="I239:J239"/>
    <mergeCell ref="K239:L239"/>
    <mergeCell ref="M239:N239"/>
    <mergeCell ref="O239:P239"/>
    <mergeCell ref="E238:F238"/>
    <mergeCell ref="G238:H238"/>
    <mergeCell ref="I238:J238"/>
    <mergeCell ref="K238:L238"/>
    <mergeCell ref="M238:N238"/>
    <mergeCell ref="O236:P236"/>
    <mergeCell ref="E237:F237"/>
    <mergeCell ref="G237:H237"/>
    <mergeCell ref="I237:J237"/>
    <mergeCell ref="K237:L237"/>
    <mergeCell ref="M237:N237"/>
    <mergeCell ref="O237:P237"/>
    <mergeCell ref="E236:F236"/>
    <mergeCell ref="G236:H236"/>
    <mergeCell ref="I236:J236"/>
    <mergeCell ref="K236:L236"/>
    <mergeCell ref="M236:N236"/>
    <mergeCell ref="O242:P242"/>
    <mergeCell ref="E243:F243"/>
    <mergeCell ref="G243:H243"/>
    <mergeCell ref="I243:J243"/>
    <mergeCell ref="K243:L243"/>
    <mergeCell ref="M243:N243"/>
    <mergeCell ref="O243:P243"/>
    <mergeCell ref="E242:F242"/>
    <mergeCell ref="G242:H242"/>
    <mergeCell ref="I242:J242"/>
    <mergeCell ref="K242:L242"/>
    <mergeCell ref="M242:N242"/>
    <mergeCell ref="O240:P240"/>
    <mergeCell ref="E241:F241"/>
    <mergeCell ref="G241:H241"/>
    <mergeCell ref="I241:J241"/>
    <mergeCell ref="K241:L241"/>
    <mergeCell ref="M241:N241"/>
    <mergeCell ref="O241:P241"/>
    <mergeCell ref="E240:F240"/>
    <mergeCell ref="G240:H240"/>
    <mergeCell ref="I240:J240"/>
    <mergeCell ref="K240:L240"/>
    <mergeCell ref="M240:N240"/>
    <mergeCell ref="O246:P246"/>
    <mergeCell ref="E247:F247"/>
    <mergeCell ref="G247:H247"/>
    <mergeCell ref="I247:J247"/>
    <mergeCell ref="K247:L247"/>
    <mergeCell ref="M247:N247"/>
    <mergeCell ref="O247:P247"/>
    <mergeCell ref="E246:F246"/>
    <mergeCell ref="G246:H246"/>
    <mergeCell ref="I246:J246"/>
    <mergeCell ref="K246:L246"/>
    <mergeCell ref="M246:N246"/>
    <mergeCell ref="O244:P244"/>
    <mergeCell ref="E245:F245"/>
    <mergeCell ref="G245:H245"/>
    <mergeCell ref="I245:J245"/>
    <mergeCell ref="K245:L245"/>
    <mergeCell ref="M245:N245"/>
    <mergeCell ref="O245:P245"/>
    <mergeCell ref="E244:F244"/>
    <mergeCell ref="G244:H244"/>
    <mergeCell ref="I244:J244"/>
    <mergeCell ref="K244:L244"/>
    <mergeCell ref="M244:N244"/>
    <mergeCell ref="O250:P250"/>
    <mergeCell ref="E251:F251"/>
    <mergeCell ref="G251:H251"/>
    <mergeCell ref="I251:J251"/>
    <mergeCell ref="K251:L251"/>
    <mergeCell ref="M251:N251"/>
    <mergeCell ref="O251:P251"/>
    <mergeCell ref="E250:F250"/>
    <mergeCell ref="G250:H250"/>
    <mergeCell ref="I250:J250"/>
    <mergeCell ref="K250:L250"/>
    <mergeCell ref="M250:N250"/>
    <mergeCell ref="O248:P248"/>
    <mergeCell ref="E249:F249"/>
    <mergeCell ref="G249:H249"/>
    <mergeCell ref="I249:J249"/>
    <mergeCell ref="K249:L249"/>
    <mergeCell ref="M249:N249"/>
    <mergeCell ref="O249:P249"/>
    <mergeCell ref="E248:F248"/>
    <mergeCell ref="G248:H248"/>
    <mergeCell ref="I248:J248"/>
    <mergeCell ref="K248:L248"/>
    <mergeCell ref="M248:N248"/>
    <mergeCell ref="G254:H254"/>
    <mergeCell ref="I254:J254"/>
    <mergeCell ref="K254:L254"/>
    <mergeCell ref="M254:N254"/>
    <mergeCell ref="O254:P254"/>
    <mergeCell ref="E254:F254"/>
    <mergeCell ref="O252:P252"/>
    <mergeCell ref="E253:F253"/>
    <mergeCell ref="G253:H253"/>
    <mergeCell ref="I253:J253"/>
    <mergeCell ref="K253:L253"/>
    <mergeCell ref="M253:N253"/>
    <mergeCell ref="O253:P253"/>
    <mergeCell ref="E252:F252"/>
    <mergeCell ref="G252:H252"/>
    <mergeCell ref="I252:J252"/>
    <mergeCell ref="K252:L252"/>
    <mergeCell ref="M252:N252"/>
    <mergeCell ref="O256:P256"/>
    <mergeCell ref="E257:F257"/>
    <mergeCell ref="G257:H257"/>
    <mergeCell ref="I257:J257"/>
    <mergeCell ref="K257:L257"/>
    <mergeCell ref="M257:N257"/>
    <mergeCell ref="O257:P257"/>
    <mergeCell ref="E256:F256"/>
    <mergeCell ref="G256:H256"/>
    <mergeCell ref="I256:J256"/>
    <mergeCell ref="K256:L256"/>
    <mergeCell ref="M256:N256"/>
    <mergeCell ref="E255:F255"/>
    <mergeCell ref="G255:H255"/>
    <mergeCell ref="I255:J255"/>
    <mergeCell ref="K255:L255"/>
    <mergeCell ref="M255:N255"/>
    <mergeCell ref="O255:P255"/>
    <mergeCell ref="O260:P260"/>
    <mergeCell ref="E261:F261"/>
    <mergeCell ref="G261:H261"/>
    <mergeCell ref="I261:J261"/>
    <mergeCell ref="K261:L261"/>
    <mergeCell ref="M261:N261"/>
    <mergeCell ref="O261:P261"/>
    <mergeCell ref="E260:F260"/>
    <mergeCell ref="G260:H260"/>
    <mergeCell ref="I260:J260"/>
    <mergeCell ref="K260:L260"/>
    <mergeCell ref="M260:N260"/>
    <mergeCell ref="O258:P258"/>
    <mergeCell ref="E259:F259"/>
    <mergeCell ref="G259:H259"/>
    <mergeCell ref="I259:J259"/>
    <mergeCell ref="K259:L259"/>
    <mergeCell ref="M259:N259"/>
    <mergeCell ref="O259:P259"/>
    <mergeCell ref="E258:F258"/>
    <mergeCell ref="G258:H258"/>
    <mergeCell ref="I258:J258"/>
    <mergeCell ref="K258:L258"/>
    <mergeCell ref="M258:N258"/>
    <mergeCell ref="O264:P264"/>
    <mergeCell ref="E265:F265"/>
    <mergeCell ref="G265:H265"/>
    <mergeCell ref="I265:J265"/>
    <mergeCell ref="K265:L265"/>
    <mergeCell ref="M265:N265"/>
    <mergeCell ref="O265:P265"/>
    <mergeCell ref="E264:F264"/>
    <mergeCell ref="G264:H264"/>
    <mergeCell ref="I264:J264"/>
    <mergeCell ref="K264:L264"/>
    <mergeCell ref="M264:N264"/>
    <mergeCell ref="O262:P262"/>
    <mergeCell ref="E263:F263"/>
    <mergeCell ref="G263:H263"/>
    <mergeCell ref="I263:J263"/>
    <mergeCell ref="K263:L263"/>
    <mergeCell ref="M263:N263"/>
    <mergeCell ref="O263:P263"/>
    <mergeCell ref="E262:F262"/>
    <mergeCell ref="G262:H262"/>
    <mergeCell ref="I262:J262"/>
    <mergeCell ref="K262:L262"/>
    <mergeCell ref="M262:N262"/>
    <mergeCell ref="O268:P268"/>
    <mergeCell ref="E269:F269"/>
    <mergeCell ref="G269:H269"/>
    <mergeCell ref="I269:J269"/>
    <mergeCell ref="K269:L269"/>
    <mergeCell ref="M269:N269"/>
    <mergeCell ref="O269:P269"/>
    <mergeCell ref="E268:F268"/>
    <mergeCell ref="G268:H268"/>
    <mergeCell ref="I268:J268"/>
    <mergeCell ref="K268:L268"/>
    <mergeCell ref="M268:N268"/>
    <mergeCell ref="O266:P266"/>
    <mergeCell ref="E267:F267"/>
    <mergeCell ref="G267:H267"/>
    <mergeCell ref="I267:J267"/>
    <mergeCell ref="K267:L267"/>
    <mergeCell ref="M267:N267"/>
    <mergeCell ref="O267:P267"/>
    <mergeCell ref="E266:F266"/>
    <mergeCell ref="G266:H266"/>
    <mergeCell ref="I266:J266"/>
    <mergeCell ref="K266:L266"/>
    <mergeCell ref="M266:N266"/>
    <mergeCell ref="O271:P271"/>
    <mergeCell ref="E272:F272"/>
    <mergeCell ref="G272:H272"/>
    <mergeCell ref="I272:J272"/>
    <mergeCell ref="K272:L272"/>
    <mergeCell ref="M272:N272"/>
    <mergeCell ref="O272:P272"/>
    <mergeCell ref="E271:F271"/>
    <mergeCell ref="G271:H271"/>
    <mergeCell ref="I271:J271"/>
    <mergeCell ref="K271:L271"/>
    <mergeCell ref="M271:N271"/>
    <mergeCell ref="E270:F270"/>
    <mergeCell ref="G270:H270"/>
    <mergeCell ref="I270:J270"/>
    <mergeCell ref="K270:L270"/>
    <mergeCell ref="M270:N270"/>
    <mergeCell ref="O270:P270"/>
    <mergeCell ref="O275:P275"/>
    <mergeCell ref="E276:F276"/>
    <mergeCell ref="G276:H276"/>
    <mergeCell ref="I276:J276"/>
    <mergeCell ref="K276:L276"/>
    <mergeCell ref="M276:N276"/>
    <mergeCell ref="O276:P276"/>
    <mergeCell ref="E275:F275"/>
    <mergeCell ref="G275:H275"/>
    <mergeCell ref="I275:J275"/>
    <mergeCell ref="K275:L275"/>
    <mergeCell ref="M275:N275"/>
    <mergeCell ref="O273:P273"/>
    <mergeCell ref="E274:F274"/>
    <mergeCell ref="G274:H274"/>
    <mergeCell ref="I274:J274"/>
    <mergeCell ref="K274:L274"/>
    <mergeCell ref="M274:N274"/>
    <mergeCell ref="O274:P274"/>
    <mergeCell ref="E273:F273"/>
    <mergeCell ref="G273:H273"/>
    <mergeCell ref="I273:J273"/>
    <mergeCell ref="K273:L273"/>
    <mergeCell ref="M273:N273"/>
    <mergeCell ref="M279:N279"/>
    <mergeCell ref="O279:P279"/>
    <mergeCell ref="E280:F280"/>
    <mergeCell ref="G280:H280"/>
    <mergeCell ref="I280:J280"/>
    <mergeCell ref="K280:L280"/>
    <mergeCell ref="M280:N280"/>
    <mergeCell ref="O280:P280"/>
    <mergeCell ref="E279:F279"/>
    <mergeCell ref="G279:H279"/>
    <mergeCell ref="I279:J279"/>
    <mergeCell ref="K279:L279"/>
    <mergeCell ref="O277:P277"/>
    <mergeCell ref="E278:F278"/>
    <mergeCell ref="G278:H278"/>
    <mergeCell ref="I278:J278"/>
    <mergeCell ref="K278:L278"/>
    <mergeCell ref="M278:N278"/>
    <mergeCell ref="O278:P278"/>
    <mergeCell ref="E277:F277"/>
    <mergeCell ref="G277:H277"/>
    <mergeCell ref="I277:J277"/>
    <mergeCell ref="K277:L277"/>
    <mergeCell ref="M277:N277"/>
    <mergeCell ref="O283:P283"/>
    <mergeCell ref="C283:D283"/>
    <mergeCell ref="E283:F283"/>
    <mergeCell ref="G283:H283"/>
    <mergeCell ref="I283:J283"/>
    <mergeCell ref="K283:L283"/>
    <mergeCell ref="M283:N283"/>
    <mergeCell ref="O281:P281"/>
    <mergeCell ref="C282:D282"/>
    <mergeCell ref="E282:F282"/>
    <mergeCell ref="G282:H282"/>
    <mergeCell ref="I282:J282"/>
    <mergeCell ref="K282:L282"/>
    <mergeCell ref="M282:N282"/>
    <mergeCell ref="O282:P282"/>
    <mergeCell ref="C281:D281"/>
    <mergeCell ref="E281:F281"/>
    <mergeCell ref="G281:H281"/>
    <mergeCell ref="I281:J281"/>
    <mergeCell ref="K281:L281"/>
    <mergeCell ref="M281:N281"/>
    <mergeCell ref="D95:E95"/>
    <mergeCell ref="D94:E94"/>
    <mergeCell ref="D93:E93"/>
    <mergeCell ref="D92:E92"/>
    <mergeCell ref="D91:E91"/>
    <mergeCell ref="D90:E90"/>
    <mergeCell ref="D89:E89"/>
    <mergeCell ref="D88:E88"/>
    <mergeCell ref="D87:E87"/>
    <mergeCell ref="A1:Q1"/>
    <mergeCell ref="A2:Q2"/>
    <mergeCell ref="A3:Q3"/>
    <mergeCell ref="A4:Q4"/>
    <mergeCell ref="B26:B28"/>
    <mergeCell ref="H26:I28"/>
    <mergeCell ref="F26:G28"/>
    <mergeCell ref="D26:E28"/>
    <mergeCell ref="B21:B22"/>
    <mergeCell ref="B79:B80"/>
    <mergeCell ref="P94:Q94"/>
    <mergeCell ref="F95:G95"/>
    <mergeCell ref="H95:I95"/>
    <mergeCell ref="J95:K95"/>
    <mergeCell ref="L95:M95"/>
    <mergeCell ref="N95:O95"/>
    <mergeCell ref="P95:Q95"/>
    <mergeCell ref="F94:G94"/>
    <mergeCell ref="H94:I94"/>
    <mergeCell ref="J94:K94"/>
    <mergeCell ref="L94:M94"/>
    <mergeCell ref="N94:O94"/>
    <mergeCell ref="P92:Q92"/>
    <mergeCell ref="D86:E86"/>
    <mergeCell ref="D85:E85"/>
    <mergeCell ref="D84:E84"/>
    <mergeCell ref="D83:E83"/>
    <mergeCell ref="D82:E82"/>
    <mergeCell ref="D81:E81"/>
    <mergeCell ref="D75:E75"/>
    <mergeCell ref="D74:E74"/>
    <mergeCell ref="D73:E73"/>
    <mergeCell ref="D72:E72"/>
    <mergeCell ref="D71:E71"/>
    <mergeCell ref="D70:E70"/>
    <mergeCell ref="D69:E69"/>
    <mergeCell ref="D68:E68"/>
    <mergeCell ref="D62:E62"/>
    <mergeCell ref="D61:E61"/>
    <mergeCell ref="D60:E60"/>
    <mergeCell ref="D78:E78"/>
    <mergeCell ref="D59:E59"/>
    <mergeCell ref="D58:E58"/>
    <mergeCell ref="D57:E57"/>
    <mergeCell ref="D56:E56"/>
    <mergeCell ref="D55:E55"/>
    <mergeCell ref="D50:E50"/>
    <mergeCell ref="D49:E49"/>
    <mergeCell ref="D48:E48"/>
    <mergeCell ref="D47:E47"/>
    <mergeCell ref="D46:E46"/>
    <mergeCell ref="D45:E45"/>
    <mergeCell ref="D39:E39"/>
    <mergeCell ref="D38:E38"/>
    <mergeCell ref="D33:E33"/>
    <mergeCell ref="D32:E32"/>
    <mergeCell ref="D24:E24"/>
    <mergeCell ref="D23:E23"/>
    <mergeCell ref="B53:Q53"/>
    <mergeCell ref="D54:E54"/>
    <mergeCell ref="F54:G54"/>
    <mergeCell ref="H54:I54"/>
    <mergeCell ref="J54:K54"/>
    <mergeCell ref="L54:M54"/>
    <mergeCell ref="N54:O54"/>
    <mergeCell ref="P54:Q54"/>
    <mergeCell ref="P51:Q51"/>
    <mergeCell ref="D52:E52"/>
    <mergeCell ref="F52:G52"/>
    <mergeCell ref="H52:I52"/>
    <mergeCell ref="J52:K52"/>
    <mergeCell ref="L52:M52"/>
    <mergeCell ref="N52:O52"/>
    <mergeCell ref="C280:D280"/>
    <mergeCell ref="C279:D279"/>
    <mergeCell ref="C278:D278"/>
    <mergeCell ref="C277:D277"/>
    <mergeCell ref="C276:D276"/>
    <mergeCell ref="C275:D275"/>
    <mergeCell ref="C274:D274"/>
    <mergeCell ref="C273:D273"/>
    <mergeCell ref="C272:D272"/>
    <mergeCell ref="C271:D271"/>
    <mergeCell ref="C270:D270"/>
    <mergeCell ref="C269:D269"/>
    <mergeCell ref="C268:D268"/>
    <mergeCell ref="C267:D267"/>
    <mergeCell ref="C266:D266"/>
    <mergeCell ref="C265:D265"/>
    <mergeCell ref="C264:D264"/>
    <mergeCell ref="C263:D263"/>
    <mergeCell ref="C262:D262"/>
    <mergeCell ref="C261:D261"/>
    <mergeCell ref="C260:D260"/>
    <mergeCell ref="C259:D259"/>
    <mergeCell ref="C258:D258"/>
    <mergeCell ref="C257:D257"/>
    <mergeCell ref="C256:D256"/>
    <mergeCell ref="C255:D255"/>
    <mergeCell ref="C254:D254"/>
    <mergeCell ref="C253:D253"/>
    <mergeCell ref="C252:D252"/>
    <mergeCell ref="C251:D251"/>
    <mergeCell ref="C250:D250"/>
    <mergeCell ref="C249:D249"/>
    <mergeCell ref="C248:D248"/>
    <mergeCell ref="C247:D247"/>
    <mergeCell ref="C246:D246"/>
    <mergeCell ref="C245:D245"/>
    <mergeCell ref="C244:D244"/>
    <mergeCell ref="C243:D243"/>
    <mergeCell ref="C242:D242"/>
    <mergeCell ref="C241:D241"/>
    <mergeCell ref="C240:D240"/>
    <mergeCell ref="C239:D239"/>
    <mergeCell ref="C238:D238"/>
    <mergeCell ref="C237:D237"/>
    <mergeCell ref="C236:D236"/>
    <mergeCell ref="C229:D229"/>
    <mergeCell ref="C228:D228"/>
    <mergeCell ref="C227:D227"/>
    <mergeCell ref="C226:D226"/>
    <mergeCell ref="C225:D225"/>
    <mergeCell ref="C224:D224"/>
    <mergeCell ref="C223:D223"/>
    <mergeCell ref="C222:D222"/>
    <mergeCell ref="C221:D221"/>
    <mergeCell ref="C220:D220"/>
    <mergeCell ref="C219:D219"/>
    <mergeCell ref="C218:D218"/>
    <mergeCell ref="C217:D217"/>
    <mergeCell ref="C216:D216"/>
    <mergeCell ref="C215:D215"/>
    <mergeCell ref="C214:D214"/>
    <mergeCell ref="C213:D213"/>
    <mergeCell ref="C212:D212"/>
    <mergeCell ref="C136:D136"/>
    <mergeCell ref="C137:D137"/>
    <mergeCell ref="C138:D138"/>
    <mergeCell ref="C139:D139"/>
    <mergeCell ref="C211:D211"/>
    <mergeCell ref="C210:D210"/>
    <mergeCell ref="C209:D209"/>
    <mergeCell ref="C208:D208"/>
    <mergeCell ref="C207:D207"/>
    <mergeCell ref="C206:D206"/>
    <mergeCell ref="C205:D205"/>
    <mergeCell ref="C204:D204"/>
    <mergeCell ref="C203:D203"/>
    <mergeCell ref="C202:D202"/>
    <mergeCell ref="C198:D198"/>
    <mergeCell ref="C197:D197"/>
    <mergeCell ref="C196:D196"/>
    <mergeCell ref="C195:D195"/>
    <mergeCell ref="C194:D194"/>
    <mergeCell ref="C193:D193"/>
    <mergeCell ref="C187:D187"/>
    <mergeCell ref="C186:D186"/>
    <mergeCell ref="C180:D180"/>
    <mergeCell ref="C179:D179"/>
    <mergeCell ref="C178:D178"/>
    <mergeCell ref="C165:D165"/>
    <mergeCell ref="I189:J189"/>
    <mergeCell ref="K189:L189"/>
    <mergeCell ref="O187:P187"/>
    <mergeCell ref="E188:F188"/>
    <mergeCell ref="C127:D127"/>
    <mergeCell ref="C128:D128"/>
    <mergeCell ref="C129:D129"/>
    <mergeCell ref="C130:D130"/>
    <mergeCell ref="C131:D131"/>
    <mergeCell ref="C132:D132"/>
    <mergeCell ref="C162:D162"/>
    <mergeCell ref="C133:D133"/>
    <mergeCell ref="G188:H188"/>
    <mergeCell ref="I188:J188"/>
    <mergeCell ref="K188:L188"/>
    <mergeCell ref="M188:N188"/>
    <mergeCell ref="O188:P188"/>
    <mergeCell ref="E187:F187"/>
    <mergeCell ref="G187:H187"/>
    <mergeCell ref="I187:J187"/>
    <mergeCell ref="K187:L187"/>
    <mergeCell ref="M187:N187"/>
    <mergeCell ref="O185:P185"/>
    <mergeCell ref="E186:F186"/>
    <mergeCell ref="G186:H186"/>
    <mergeCell ref="I186:J186"/>
    <mergeCell ref="C119:D119"/>
    <mergeCell ref="C120:D120"/>
    <mergeCell ref="C121:D121"/>
    <mergeCell ref="C122:D122"/>
    <mergeCell ref="C123:D123"/>
    <mergeCell ref="C124:D124"/>
    <mergeCell ref="C161:D161"/>
    <mergeCell ref="C125:D125"/>
    <mergeCell ref="C126:D126"/>
    <mergeCell ref="C192:D192"/>
    <mergeCell ref="O190:P190"/>
    <mergeCell ref="E191:F191"/>
    <mergeCell ref="G191:H191"/>
    <mergeCell ref="I191:J191"/>
    <mergeCell ref="K191:L191"/>
    <mergeCell ref="M191:N191"/>
    <mergeCell ref="O191:P191"/>
    <mergeCell ref="M189:N189"/>
    <mergeCell ref="O189:P189"/>
    <mergeCell ref="E190:F190"/>
    <mergeCell ref="G190:H190"/>
    <mergeCell ref="I190:J190"/>
    <mergeCell ref="K190:L190"/>
    <mergeCell ref="M190:N190"/>
    <mergeCell ref="E189:F189"/>
    <mergeCell ref="C164:D164"/>
    <mergeCell ref="G189:H189"/>
    <mergeCell ref="C191:D191"/>
    <mergeCell ref="C190:D190"/>
    <mergeCell ref="C189:D189"/>
    <mergeCell ref="E162:F162"/>
    <mergeCell ref="C188:D188"/>
    <mergeCell ref="G162:H162"/>
    <mergeCell ref="I162:J162"/>
    <mergeCell ref="K162:L162"/>
    <mergeCell ref="M162:N162"/>
    <mergeCell ref="O162:P162"/>
    <mergeCell ref="C163:D163"/>
    <mergeCell ref="E163:F163"/>
    <mergeCell ref="G163:H163"/>
    <mergeCell ref="I163:J163"/>
    <mergeCell ref="K163:L163"/>
    <mergeCell ref="M163:N163"/>
    <mergeCell ref="O163:P163"/>
    <mergeCell ref="C134:D134"/>
    <mergeCell ref="C135:D135"/>
    <mergeCell ref="C114:D114"/>
    <mergeCell ref="C115:D115"/>
    <mergeCell ref="C116:D116"/>
    <mergeCell ref="C117:D117"/>
    <mergeCell ref="O139:P139"/>
    <mergeCell ref="E138:F138"/>
    <mergeCell ref="G138:H138"/>
    <mergeCell ref="I138:J138"/>
    <mergeCell ref="K138:L138"/>
    <mergeCell ref="M138:N138"/>
    <mergeCell ref="O136:P136"/>
    <mergeCell ref="E137:F137"/>
    <mergeCell ref="G137:H137"/>
    <mergeCell ref="I137:J137"/>
    <mergeCell ref="K137:L137"/>
    <mergeCell ref="M137:N137"/>
    <mergeCell ref="O137:P137"/>
    <mergeCell ref="C118:D118"/>
    <mergeCell ref="E164:F164"/>
    <mergeCell ref="G164:H164"/>
    <mergeCell ref="I164:J164"/>
    <mergeCell ref="K164:L164"/>
    <mergeCell ref="M164:N164"/>
    <mergeCell ref="O164:P164"/>
    <mergeCell ref="D96:E96"/>
    <mergeCell ref="F96:G96"/>
    <mergeCell ref="H96:I96"/>
    <mergeCell ref="J96:K96"/>
    <mergeCell ref="L96:M96"/>
    <mergeCell ref="N96:O96"/>
    <mergeCell ref="D97:E97"/>
    <mergeCell ref="D98:E98"/>
    <mergeCell ref="F97:G97"/>
    <mergeCell ref="F98:G98"/>
    <mergeCell ref="F99:G99"/>
    <mergeCell ref="F100:G100"/>
    <mergeCell ref="D99:E99"/>
    <mergeCell ref="D100:E100"/>
    <mergeCell ref="H97:I97"/>
    <mergeCell ref="H98:I98"/>
    <mergeCell ref="H99:I99"/>
    <mergeCell ref="H100:I100"/>
    <mergeCell ref="J97:K97"/>
    <mergeCell ref="E161:F161"/>
    <mergeCell ref="G161:H161"/>
    <mergeCell ref="I161:J161"/>
    <mergeCell ref="K161:L161"/>
    <mergeCell ref="M161:N161"/>
    <mergeCell ref="O161:P161"/>
    <mergeCell ref="J98:K98"/>
    <mergeCell ref="K291:L291"/>
    <mergeCell ref="M291:N291"/>
    <mergeCell ref="O291:P291"/>
    <mergeCell ref="J99:K99"/>
    <mergeCell ref="J100:K100"/>
    <mergeCell ref="L97:M97"/>
    <mergeCell ref="L98:M98"/>
    <mergeCell ref="L99:M99"/>
    <mergeCell ref="L100:M100"/>
    <mergeCell ref="N97:O97"/>
    <mergeCell ref="N98:O98"/>
    <mergeCell ref="N99:O99"/>
    <mergeCell ref="N100:O100"/>
    <mergeCell ref="E165:F165"/>
    <mergeCell ref="G165:H165"/>
    <mergeCell ref="I165:J165"/>
    <mergeCell ref="K165:L165"/>
    <mergeCell ref="M165:N165"/>
    <mergeCell ref="O165:P165"/>
    <mergeCell ref="D108:E108"/>
    <mergeCell ref="D107:E107"/>
    <mergeCell ref="D106:E106"/>
    <mergeCell ref="D105:E105"/>
    <mergeCell ref="D104:E104"/>
    <mergeCell ref="D103:E103"/>
    <mergeCell ref="D102:E102"/>
    <mergeCell ref="D101:E101"/>
    <mergeCell ref="O150:P150"/>
    <mergeCell ref="O138:P138"/>
    <mergeCell ref="E139:F139"/>
    <mergeCell ref="G139:H139"/>
    <mergeCell ref="I139:J139"/>
    <mergeCell ref="C292:D292"/>
    <mergeCell ref="E292:F292"/>
    <mergeCell ref="G292:H292"/>
    <mergeCell ref="I292:J292"/>
    <mergeCell ref="K292:L292"/>
    <mergeCell ref="M292:N292"/>
    <mergeCell ref="O292:P292"/>
    <mergeCell ref="C293:D293"/>
    <mergeCell ref="E293:F293"/>
    <mergeCell ref="G293:H293"/>
    <mergeCell ref="I293:J293"/>
    <mergeCell ref="K293:L293"/>
    <mergeCell ref="M293:N293"/>
    <mergeCell ref="O293:P293"/>
    <mergeCell ref="C289:D289"/>
    <mergeCell ref="E289:F289"/>
    <mergeCell ref="G289:H289"/>
    <mergeCell ref="I289:J289"/>
    <mergeCell ref="K289:L289"/>
    <mergeCell ref="M289:N289"/>
    <mergeCell ref="O289:P289"/>
    <mergeCell ref="C290:D290"/>
    <mergeCell ref="E290:F290"/>
    <mergeCell ref="G290:H290"/>
    <mergeCell ref="I290:J290"/>
    <mergeCell ref="K290:L290"/>
    <mergeCell ref="M290:N290"/>
    <mergeCell ref="O290:P290"/>
    <mergeCell ref="C291:D291"/>
    <mergeCell ref="E291:F291"/>
    <mergeCell ref="G291:H291"/>
    <mergeCell ref="I291:J29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2021-06-03T11:53:53Z</dcterms:modified>
</cp:coreProperties>
</file>