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955" activeTab="0"/>
  </bookViews>
  <sheets>
    <sheet name="Анализ пострадавших" sheetId="1" r:id="rId1"/>
    <sheet name="Заболеваемость" sheetId="2" r:id="rId2"/>
    <sheet name="Привитость КВЭ" sheetId="3" r:id="rId3"/>
    <sheet name="Выполнение плана" sheetId="4" r:id="rId4"/>
    <sheet name="форма № 2 2019" sheetId="5" r:id="rId5"/>
    <sheet name="Список больных" sheetId="6" r:id="rId6"/>
    <sheet name="Лист1" sheetId="7" r:id="rId7"/>
  </sheets>
  <definedNames>
    <definedName name="_xlnm.Print_Area" localSheetId="0">'Анализ пострадавших'!$A$1:$P$112</definedName>
    <definedName name="_xlnm.Print_Area" localSheetId="5">'Список больных'!$A$1:$R$61</definedName>
  </definedNames>
  <calcPr fullCalcOnLoad="1"/>
</workbook>
</file>

<file path=xl/sharedStrings.xml><?xml version="1.0" encoding="utf-8"?>
<sst xmlns="http://schemas.openxmlformats.org/spreadsheetml/2006/main" count="1112" uniqueCount="171">
  <si>
    <t>предварительный DS  Кол-во лиц покусанных клещами</t>
  </si>
  <si>
    <t>контингент  ВСЕ ЖИТЕЛИ</t>
  </si>
  <si>
    <t>ЛПУ</t>
  </si>
  <si>
    <t>забол.</t>
  </si>
  <si>
    <t>показ.</t>
  </si>
  <si>
    <t>рост</t>
  </si>
  <si>
    <t>снижение</t>
  </si>
  <si>
    <t>оценка</t>
  </si>
  <si>
    <t>состояния</t>
  </si>
  <si>
    <t>порог</t>
  </si>
  <si>
    <t>Свердловская область</t>
  </si>
  <si>
    <t>благоп.</t>
  </si>
  <si>
    <t>Нижнетагильский ТО и филиал</t>
  </si>
  <si>
    <t>ГО Нижний Тагил</t>
  </si>
  <si>
    <t>Ленинский район Н.Тагила</t>
  </si>
  <si>
    <t>Тагилстроевский район</t>
  </si>
  <si>
    <t>Дзержинский район</t>
  </si>
  <si>
    <t>Горноуральский ГО</t>
  </si>
  <si>
    <t>ГО ЗАТО Свободный</t>
  </si>
  <si>
    <t>Верхнесалдинский ГО</t>
  </si>
  <si>
    <t>ГО Нижняя Салда</t>
  </si>
  <si>
    <t>Невьянский ГО</t>
  </si>
  <si>
    <t>ГО Верх-Нейвинский</t>
  </si>
  <si>
    <t>Кировградский ГО</t>
  </si>
  <si>
    <t>неблагоп.</t>
  </si>
  <si>
    <t>ГО Верхний Тагил</t>
  </si>
  <si>
    <t>обычное</t>
  </si>
  <si>
    <t>RV1 всего</t>
  </si>
  <si>
    <t>Получили г/глобулин всего</t>
  </si>
  <si>
    <t>Не защищены от КЭ всего</t>
  </si>
  <si>
    <t>RV1 дети до 17 лет</t>
  </si>
  <si>
    <t>% привитых всего</t>
  </si>
  <si>
    <t>%привитых детей</t>
  </si>
  <si>
    <t>% получ иммуноглобулин</t>
  </si>
  <si>
    <t>предварительный DS  КЛЕЩЕВОЙ В/Л ЭНЦЕФАЛИТ (СУММА)</t>
  </si>
  <si>
    <t>подтвержденный диагноз</t>
  </si>
  <si>
    <t>Наименование муниципального образования</t>
  </si>
  <si>
    <t>Акарицидные  работы</t>
  </si>
  <si>
    <t>Подлежит всего</t>
  </si>
  <si>
    <t>Охвачено всего</t>
  </si>
  <si>
    <t>Охвачено</t>
  </si>
  <si>
    <t>объектов</t>
  </si>
  <si>
    <t xml:space="preserve">площадей </t>
  </si>
  <si>
    <t>площадей</t>
  </si>
  <si>
    <t>% от плана</t>
  </si>
  <si>
    <t>пол</t>
  </si>
  <si>
    <t>возраст</t>
  </si>
  <si>
    <t xml:space="preserve">место работы </t>
  </si>
  <si>
    <t>территория укуса</t>
  </si>
  <si>
    <t>обращение в травпункт</t>
  </si>
  <si>
    <t>исследование клеща</t>
  </si>
  <si>
    <t>КВЭ</t>
  </si>
  <si>
    <t>КБ</t>
  </si>
  <si>
    <t>ГАЧ</t>
  </si>
  <si>
    <t>МЭЧ</t>
  </si>
  <si>
    <t>иммуноглобуллин</t>
  </si>
  <si>
    <t>прививка</t>
  </si>
  <si>
    <t xml:space="preserve">тяжесть </t>
  </si>
  <si>
    <t>форма</t>
  </si>
  <si>
    <t>исход</t>
  </si>
  <si>
    <t>Клещевой энцефалит</t>
  </si>
  <si>
    <t>Клещевой боррелиоз</t>
  </si>
  <si>
    <t>ГО Верхняя Салда</t>
  </si>
  <si>
    <t>кр.неблаг.</t>
  </si>
  <si>
    <t>ВСЕ ЖИТЕЛИ</t>
  </si>
  <si>
    <t>До 17 лет</t>
  </si>
  <si>
    <t xml:space="preserve"> ГО ЗАТО Свободный</t>
  </si>
  <si>
    <t>ОДДД</t>
  </si>
  <si>
    <t xml:space="preserve"> Невьянский ГО </t>
  </si>
  <si>
    <t>Моноцитарный эрлихиоз</t>
  </si>
  <si>
    <t>Не защищены от КЭ дети</t>
  </si>
  <si>
    <t>заболевание Клещевой энцефалит     контингент все жители</t>
  </si>
  <si>
    <t>территории</t>
  </si>
  <si>
    <t>СМУ</t>
  </si>
  <si>
    <t>заболевание Клещевые бореллиозы     контингент все жители</t>
  </si>
  <si>
    <t>заболевание Микст инфекц.(КЭ+ЛБ)     контингент все жители</t>
  </si>
  <si>
    <t>заболевание Кол-во лиц покусанных клещами     контингент все жители</t>
  </si>
  <si>
    <t>% подтв от первичных</t>
  </si>
  <si>
    <t>взрослые</t>
  </si>
  <si>
    <t>до 17 лет</t>
  </si>
  <si>
    <t>до 14 лет</t>
  </si>
  <si>
    <t>3-6 лет</t>
  </si>
  <si>
    <t>7-14 лет</t>
  </si>
  <si>
    <t>7-17 лет</t>
  </si>
  <si>
    <t>абс</t>
  </si>
  <si>
    <t>п-ль</t>
  </si>
  <si>
    <t>ЛПУ  ГО Нижний Тагил</t>
  </si>
  <si>
    <t>декады</t>
  </si>
  <si>
    <t>Получили г/глоб дети до 17 лет</t>
  </si>
  <si>
    <t xml:space="preserve"> по возрастной группе всего</t>
  </si>
  <si>
    <t>охват</t>
  </si>
  <si>
    <t>привитость</t>
  </si>
  <si>
    <t>иммунная просл.</t>
  </si>
  <si>
    <t xml:space="preserve">инфекция КЛЕЩ.ЭНЦЕФАЛИТ </t>
  </si>
  <si>
    <t>V1 до 17 лет</t>
  </si>
  <si>
    <t>V1 в 18 лет и &gt;</t>
  </si>
  <si>
    <t>V2 до 17 лет</t>
  </si>
  <si>
    <t>V2 в 18 лет и &gt;</t>
  </si>
  <si>
    <t>план</t>
  </si>
  <si>
    <t>привито</t>
  </si>
  <si>
    <t>% вып</t>
  </si>
  <si>
    <t>снят</t>
  </si>
  <si>
    <t>Коммерческие дезорганизации</t>
  </si>
  <si>
    <t>антибиотик</t>
  </si>
  <si>
    <t>л</t>
  </si>
  <si>
    <t>Дератизационные  работы</t>
  </si>
  <si>
    <t>ЗАТО Свободный</t>
  </si>
  <si>
    <t>ГО Невьянск</t>
  </si>
  <si>
    <t>ГО Верх Нейвинск</t>
  </si>
  <si>
    <t>ГО Кировград</t>
  </si>
  <si>
    <t>без подтв</t>
  </si>
  <si>
    <t xml:space="preserve">Свердловская область     </t>
  </si>
  <si>
    <t xml:space="preserve">Гор. округ Верхняя Тура  </t>
  </si>
  <si>
    <t xml:space="preserve">ЗАТО Свободный           </t>
  </si>
  <si>
    <t xml:space="preserve">ГОРНОЗАВОДСКОЙ ОКРУГ     </t>
  </si>
  <si>
    <t xml:space="preserve">НИЖНЕТАГИЛЬСКИЙ ТО </t>
  </si>
  <si>
    <t>Все население</t>
  </si>
  <si>
    <t xml:space="preserve">Кушвинский ГО   </t>
  </si>
  <si>
    <t xml:space="preserve">ГО  Нижняя Салда </t>
  </si>
  <si>
    <t>ГО  Верхний Тагил</t>
  </si>
  <si>
    <t xml:space="preserve"> Нижний Тагил       </t>
  </si>
  <si>
    <t>ГО  Верх-Нейвинский</t>
  </si>
  <si>
    <t>Дети 1-17 лет</t>
  </si>
  <si>
    <t>Взрослые</t>
  </si>
  <si>
    <t>RV1 до 17 лет</t>
  </si>
  <si>
    <t>RV1 в 18 лет и &gt;</t>
  </si>
  <si>
    <t>RV2 и более до 17 л.</t>
  </si>
  <si>
    <t>RV2 и более в 18 и &gt;</t>
  </si>
  <si>
    <t>Заболеваемость за 01.01-31.12(дата регистрации)</t>
  </si>
  <si>
    <r>
      <t>Еженедельный отчет по  проведенным  акарицидным  обработкам  открытых территорий</t>
    </r>
    <r>
      <rPr>
        <sz val="11"/>
        <rFont val="Arial"/>
        <family val="2"/>
      </rPr>
      <t xml:space="preserve">  (государственными и коммерческими организациями) </t>
    </r>
  </si>
  <si>
    <t>рост/сниж-</t>
  </si>
  <si>
    <t>рост/сниж охват</t>
  </si>
  <si>
    <t>08.02.2020г</t>
  </si>
  <si>
    <t>Отчет о прививках за 2018 год</t>
  </si>
  <si>
    <t>Отчет о прививках за 2019 год</t>
  </si>
  <si>
    <t>заболевание Клещевой энцефалит     контингент до 17 лет</t>
  </si>
  <si>
    <t>Кушвинский ГО</t>
  </si>
  <si>
    <t>ГО Верхняя Тура</t>
  </si>
  <si>
    <t>ГОРНОЗАВОДСКОЙ ОКРУГ</t>
  </si>
  <si>
    <t>заболевание Клещевой боррелиоз     контингент все жители</t>
  </si>
  <si>
    <t>заболевание Клещевой боррелиоз      контингент до 17 лет</t>
  </si>
  <si>
    <t>заболевание Клещевой энцефалит     контингент взрослые</t>
  </si>
  <si>
    <t>заболевание Клещевой энцефалит     контингент 15-17 лет</t>
  </si>
  <si>
    <t>заболевание Клещевой боррелиоз     контингент взрослые</t>
  </si>
  <si>
    <t>заболевание Клещевой боррелиоз      контингент 15-17 лет</t>
  </si>
  <si>
    <t>рост
снижение</t>
  </si>
  <si>
    <t>оценка состояния</t>
  </si>
  <si>
    <t>предварительный DS  КЛЕЩЕВОЙ БОРРЕЛИОЗ (СУММА)</t>
  </si>
  <si>
    <t>Горнозаводской округ</t>
  </si>
  <si>
    <t>без подтв+измен</t>
  </si>
  <si>
    <t>итого</t>
  </si>
  <si>
    <t>Отчет о прививках за 2020 год</t>
  </si>
  <si>
    <t xml:space="preserve">Кушвинский гор. округ    </t>
  </si>
  <si>
    <t>НИЖНЕТАГИЛЬСКИЙ ТО И ФИЛ.</t>
  </si>
  <si>
    <t>Верхнесалдинский гор. окр</t>
  </si>
  <si>
    <t xml:space="preserve">Гор. окр. "Нижняя Салда" </t>
  </si>
  <si>
    <t xml:space="preserve">Кировградский гор. округ </t>
  </si>
  <si>
    <t>Гор. округ  Верхний Тагил</t>
  </si>
  <si>
    <t xml:space="preserve">Город Нижний Тагил       </t>
  </si>
  <si>
    <t>Горноуральский гор. округ</t>
  </si>
  <si>
    <t xml:space="preserve">Невьянский гор. округ    </t>
  </si>
  <si>
    <t>Гор. окр. Верх-Нейвинский</t>
  </si>
  <si>
    <t>Анализ коллективного иммунитета по инфекции КЛЕЩ.ЭНЦЕФАЛИТ за 2016-2020 годы</t>
  </si>
  <si>
    <t>Инфекционная заболеваемость за 2020 год</t>
  </si>
  <si>
    <t>ё</t>
  </si>
  <si>
    <t>01.01.2022-25.07.2022</t>
  </si>
  <si>
    <t>01.01.2021-25.07.2021</t>
  </si>
  <si>
    <t>01.01-25.07 СМУ</t>
  </si>
  <si>
    <t>18.01.2022-25.07.2022</t>
  </si>
  <si>
    <t>18.01.2021-25.07.2021</t>
  </si>
  <si>
    <t>Анализ заболеваемости за 01.01.2022-25.07.2022 (дата регистрации)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</si>
</sst>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;[Red]0"/>
    <numFmt numFmtId="178" formatCode="mmm\-yy"/>
    <numFmt numFmtId="179" formatCode="_-* #,##0_-;\-* #,##0_-;_-* &quot;-&quot;_-;_-@_-"/>
    <numFmt numFmtId="180" formatCode="_-* #,##0.00_-;\-* #,##0.00_-;_-* &quot;-&quot;??_-;_-@_-"/>
    <numFmt numFmtId="181" formatCode="0.00;[Red]0.00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 Cyr"/>
      <family val="0"/>
    </font>
    <font>
      <b/>
      <sz val="9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1" fillId="0" borderId="0" xfId="212">
      <alignment/>
      <protection/>
    </xf>
    <xf numFmtId="0" fontId="19" fillId="0" borderId="0" xfId="212" applyFont="1" applyAlignment="1">
      <alignment horizontal="centerContinuous"/>
      <protection/>
    </xf>
    <xf numFmtId="0" fontId="0" fillId="3" borderId="0" xfId="0" applyFill="1" applyAlignment="1">
      <alignment/>
    </xf>
    <xf numFmtId="0" fontId="24" fillId="14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/>
    </xf>
    <xf numFmtId="172" fontId="24" fillId="0" borderId="10" xfId="0" applyNumberFormat="1" applyFont="1" applyBorder="1" applyAlignment="1">
      <alignment horizontal="center" vertical="center" wrapText="1"/>
    </xf>
    <xf numFmtId="0" fontId="24" fillId="14" borderId="10" xfId="0" applyFont="1" applyFill="1" applyBorder="1" applyAlignment="1">
      <alignment/>
    </xf>
    <xf numFmtId="0" fontId="24" fillId="0" borderId="0" xfId="0" applyFont="1" applyAlignment="1">
      <alignment/>
    </xf>
    <xf numFmtId="0" fontId="20" fillId="0" borderId="10" xfId="212" applyFont="1" applyFill="1" applyBorder="1" applyAlignment="1">
      <alignment horizontal="left" vertical="center" wrapText="1"/>
      <protection/>
    </xf>
    <xf numFmtId="0" fontId="20" fillId="0" borderId="10" xfId="212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4" fillId="7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1" fillId="0" borderId="0" xfId="214">
      <alignment/>
      <protection/>
    </xf>
    <xf numFmtId="0" fontId="19" fillId="0" borderId="0" xfId="214" applyFont="1" applyAlignment="1">
      <alignment horizontal="centerContinuous"/>
      <protection/>
    </xf>
    <xf numFmtId="0" fontId="20" fillId="0" borderId="11" xfId="214" applyFont="1" applyBorder="1" applyAlignment="1">
      <alignment horizontal="center" vertical="center"/>
      <protection/>
    </xf>
    <xf numFmtId="0" fontId="20" fillId="0" borderId="12" xfId="214" applyFont="1" applyBorder="1" applyAlignment="1">
      <alignment horizontal="center" vertical="center" wrapText="1"/>
      <protection/>
    </xf>
    <xf numFmtId="0" fontId="21" fillId="0" borderId="10" xfId="216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" fontId="20" fillId="0" borderId="10" xfId="212" applyNumberFormat="1" applyFont="1" applyBorder="1" applyAlignment="1">
      <alignment horizontal="right"/>
      <protection/>
    </xf>
    <xf numFmtId="17" fontId="20" fillId="0" borderId="10" xfId="212" applyNumberFormat="1" applyFont="1" applyBorder="1" applyAlignment="1">
      <alignment horizontal="left"/>
      <protection/>
    </xf>
    <xf numFmtId="0" fontId="18" fillId="0" borderId="0" xfId="215" applyFont="1">
      <alignment/>
      <protection/>
    </xf>
    <xf numFmtId="0" fontId="1" fillId="0" borderId="0" xfId="215">
      <alignment/>
      <protection/>
    </xf>
    <xf numFmtId="0" fontId="20" fillId="4" borderId="10" xfId="212" applyFont="1" applyFill="1" applyBorder="1" applyAlignment="1">
      <alignment horizontal="left" vertical="center" wrapText="1"/>
      <protection/>
    </xf>
    <xf numFmtId="0" fontId="24" fillId="4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2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1" fillId="0" borderId="10" xfId="212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1" fillId="4" borderId="10" xfId="212" applyFont="1" applyFill="1" applyBorder="1" applyAlignment="1">
      <alignment horizontal="left" vertical="center" wrapText="1"/>
      <protection/>
    </xf>
    <xf numFmtId="0" fontId="25" fillId="4" borderId="10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horizontal="center"/>
    </xf>
    <xf numFmtId="0" fontId="24" fillId="4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54" fillId="0" borderId="0" xfId="88">
      <alignment/>
      <protection/>
    </xf>
    <xf numFmtId="0" fontId="19" fillId="0" borderId="0" xfId="88" applyFont="1" applyAlignment="1">
      <alignment horizontal="centerContinuous"/>
      <protection/>
    </xf>
    <xf numFmtId="49" fontId="20" fillId="0" borderId="10" xfId="88" applyNumberFormat="1" applyFont="1" applyBorder="1" applyAlignment="1">
      <alignment horizontal="left"/>
      <protection/>
    </xf>
    <xf numFmtId="49" fontId="21" fillId="0" borderId="10" xfId="88" applyNumberFormat="1" applyFont="1" applyBorder="1" applyAlignment="1">
      <alignment horizontal="left"/>
      <protection/>
    </xf>
    <xf numFmtId="0" fontId="54" fillId="0" borderId="0" xfId="94">
      <alignment/>
      <protection/>
    </xf>
    <xf numFmtId="0" fontId="19" fillId="0" borderId="0" xfId="94" applyFont="1" applyAlignment="1">
      <alignment horizontal="centerContinuous"/>
      <protection/>
    </xf>
    <xf numFmtId="0" fontId="21" fillId="0" borderId="10" xfId="94" applyFont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29" fillId="9" borderId="0" xfId="0" applyFont="1" applyFill="1" applyAlignment="1">
      <alignment/>
    </xf>
    <xf numFmtId="0" fontId="22" fillId="0" borderId="0" xfId="0" applyFont="1" applyAlignment="1">
      <alignment/>
    </xf>
    <xf numFmtId="0" fontId="19" fillId="0" borderId="10" xfId="213" applyFont="1" applyBorder="1" applyAlignment="1">
      <alignment horizontal="center" vertical="center" wrapText="1"/>
      <protection/>
    </xf>
    <xf numFmtId="0" fontId="19" fillId="0" borderId="10" xfId="213" applyFont="1" applyBorder="1">
      <alignment/>
      <protection/>
    </xf>
    <xf numFmtId="1" fontId="20" fillId="0" borderId="10" xfId="58" applyNumberFormat="1" applyFont="1" applyBorder="1" applyAlignment="1">
      <alignment horizontal="right"/>
      <protection/>
    </xf>
    <xf numFmtId="172" fontId="20" fillId="0" borderId="10" xfId="58" applyNumberFormat="1" applyFont="1" applyBorder="1" applyAlignment="1">
      <alignment horizontal="right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justify" vertical="center" wrapText="1"/>
      <protection/>
    </xf>
    <xf numFmtId="0" fontId="20" fillId="0" borderId="17" xfId="58" applyFont="1" applyBorder="1" applyAlignment="1">
      <alignment horizontal="left" vertical="center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20" fillId="0" borderId="18" xfId="58" applyFont="1" applyBorder="1" applyAlignment="1">
      <alignment horizontal="justify" vertical="center"/>
      <protection/>
    </xf>
    <xf numFmtId="0" fontId="20" fillId="0" borderId="11" xfId="58" applyFont="1" applyBorder="1" applyAlignment="1">
      <alignment horizontal="center" vertical="center"/>
      <protection/>
    </xf>
    <xf numFmtId="0" fontId="20" fillId="0" borderId="12" xfId="58" applyFont="1" applyBorder="1" applyAlignment="1">
      <alignment horizontal="center" vertical="center" wrapText="1"/>
      <protection/>
    </xf>
    <xf numFmtId="2" fontId="20" fillId="7" borderId="10" xfId="58" applyNumberFormat="1" applyFont="1" applyFill="1" applyBorder="1" applyAlignment="1">
      <alignment horizontal="right"/>
      <protection/>
    </xf>
    <xf numFmtId="172" fontId="37" fillId="0" borderId="10" xfId="90" applyNumberFormat="1" applyFont="1" applyBorder="1" applyAlignment="1">
      <alignment horizontal="right"/>
      <protection/>
    </xf>
    <xf numFmtId="172" fontId="37" fillId="9" borderId="10" xfId="90" applyNumberFormat="1" applyFont="1" applyFill="1" applyBorder="1" applyAlignment="1">
      <alignment horizontal="right"/>
      <protection/>
    </xf>
    <xf numFmtId="0" fontId="38" fillId="0" borderId="10" xfId="88" applyFont="1" applyBorder="1" applyAlignment="1">
      <alignment horizontal="center" vertical="center" wrapText="1"/>
      <protection/>
    </xf>
    <xf numFmtId="0" fontId="38" fillId="9" borderId="10" xfId="88" applyFont="1" applyFill="1" applyBorder="1" applyAlignment="1">
      <alignment horizontal="center" vertical="center" wrapText="1"/>
      <protection/>
    </xf>
    <xf numFmtId="0" fontId="38" fillId="7" borderId="10" xfId="88" applyFont="1" applyFill="1" applyBorder="1" applyAlignment="1">
      <alignment horizontal="center" vertical="center" wrapText="1"/>
      <protection/>
    </xf>
    <xf numFmtId="2" fontId="37" fillId="7" borderId="10" xfId="58" applyNumberFormat="1" applyFont="1" applyFill="1" applyBorder="1" applyAlignment="1">
      <alignment horizontal="right"/>
      <protection/>
    </xf>
    <xf numFmtId="172" fontId="37" fillId="0" borderId="10" xfId="88" applyNumberFormat="1" applyFont="1" applyBorder="1" applyAlignment="1">
      <alignment horizontal="center" vertical="center"/>
      <protection/>
    </xf>
    <xf numFmtId="172" fontId="37" fillId="9" borderId="10" xfId="88" applyNumberFormat="1" applyFont="1" applyFill="1" applyBorder="1" applyAlignment="1">
      <alignment horizontal="center" vertical="center"/>
      <protection/>
    </xf>
    <xf numFmtId="172" fontId="37" fillId="0" borderId="10" xfId="92" applyNumberFormat="1" applyFont="1" applyBorder="1" applyAlignment="1">
      <alignment horizontal="right"/>
      <protection/>
    </xf>
    <xf numFmtId="172" fontId="37" fillId="9" borderId="10" xfId="92" applyNumberFormat="1" applyFont="1" applyFill="1" applyBorder="1" applyAlignment="1">
      <alignment horizontal="right"/>
      <protection/>
    </xf>
    <xf numFmtId="172" fontId="37" fillId="7" borderId="10" xfId="58" applyNumberFormat="1" applyFont="1" applyFill="1" applyBorder="1" applyAlignment="1">
      <alignment horizontal="right"/>
      <protection/>
    </xf>
    <xf numFmtId="49" fontId="21" fillId="0" borderId="0" xfId="88" applyNumberFormat="1" applyFont="1" applyBorder="1" applyAlignment="1">
      <alignment horizontal="left"/>
      <protection/>
    </xf>
    <xf numFmtId="1" fontId="20" fillId="0" borderId="0" xfId="58" applyNumberFormat="1" applyFont="1" applyBorder="1" applyAlignment="1">
      <alignment horizontal="right"/>
      <protection/>
    </xf>
    <xf numFmtId="172" fontId="20" fillId="0" borderId="0" xfId="58" applyNumberFormat="1" applyFont="1" applyBorder="1" applyAlignment="1">
      <alignment horizontal="right"/>
      <protection/>
    </xf>
    <xf numFmtId="0" fontId="20" fillId="0" borderId="0" xfId="94" applyFont="1">
      <alignment/>
      <protection/>
    </xf>
    <xf numFmtId="0" fontId="21" fillId="0" borderId="0" xfId="94" applyFont="1" applyAlignment="1">
      <alignment horizontal="centerContinuous"/>
      <protection/>
    </xf>
    <xf numFmtId="172" fontId="21" fillId="18" borderId="10" xfId="58" applyNumberFormat="1" applyFont="1" applyFill="1" applyBorder="1" applyAlignment="1">
      <alignment horizontal="right"/>
      <protection/>
    </xf>
    <xf numFmtId="1" fontId="22" fillId="0" borderId="0" xfId="0" applyNumberFormat="1" applyFont="1" applyAlignment="1">
      <alignment/>
    </xf>
    <xf numFmtId="0" fontId="54" fillId="0" borderId="0" xfId="58">
      <alignment/>
      <protection/>
    </xf>
    <xf numFmtId="0" fontId="19" fillId="0" borderId="0" xfId="58" applyFont="1" applyAlignment="1">
      <alignment horizontal="centerContinuous"/>
      <protection/>
    </xf>
    <xf numFmtId="1" fontId="20" fillId="0" borderId="0" xfId="94" applyNumberFormat="1" applyFont="1">
      <alignment/>
      <protection/>
    </xf>
    <xf numFmtId="0" fontId="39" fillId="0" borderId="0" xfId="211" applyFont="1">
      <alignment/>
      <protection/>
    </xf>
    <xf numFmtId="0" fontId="40" fillId="0" borderId="0" xfId="211" applyFont="1" applyAlignment="1">
      <alignment horizontal="centerContinuous"/>
      <protection/>
    </xf>
    <xf numFmtId="0" fontId="39" fillId="0" borderId="0" xfId="212" applyFont="1">
      <alignment/>
      <protection/>
    </xf>
    <xf numFmtId="0" fontId="30" fillId="0" borderId="0" xfId="0" applyFont="1" applyAlignment="1">
      <alignment/>
    </xf>
    <xf numFmtId="0" fontId="30" fillId="0" borderId="19" xfId="0" applyFont="1" applyFill="1" applyBorder="1" applyAlignment="1">
      <alignment/>
    </xf>
    <xf numFmtId="0" fontId="41" fillId="0" borderId="0" xfId="212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Border="1" applyAlignment="1">
      <alignment/>
    </xf>
    <xf numFmtId="172" fontId="34" fillId="0" borderId="0" xfId="0" applyNumberFormat="1" applyFont="1" applyAlignment="1">
      <alignment/>
    </xf>
    <xf numFmtId="1" fontId="40" fillId="0" borderId="10" xfId="212" applyNumberFormat="1" applyFont="1" applyFill="1" applyBorder="1" applyAlignment="1">
      <alignment horizontal="right"/>
      <protection/>
    </xf>
    <xf numFmtId="0" fontId="18" fillId="0" borderId="0" xfId="211" applyFont="1" applyAlignment="1">
      <alignment horizontal="right" vertical="center" wrapText="1"/>
      <protection/>
    </xf>
    <xf numFmtId="0" fontId="40" fillId="0" borderId="0" xfId="211" applyFont="1" applyAlignment="1">
      <alignment horizontal="left" vertical="center"/>
      <protection/>
    </xf>
    <xf numFmtId="1" fontId="18" fillId="0" borderId="10" xfId="58" applyNumberFormat="1" applyFont="1" applyBorder="1" applyAlignment="1">
      <alignment horizontal="right" vertical="center" wrapText="1"/>
      <protection/>
    </xf>
    <xf numFmtId="0" fontId="23" fillId="0" borderId="0" xfId="210" applyFont="1" applyFill="1" applyBorder="1" applyAlignment="1">
      <alignment horizontal="left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0" fontId="43" fillId="0" borderId="10" xfId="131" applyFont="1" applyBorder="1" applyAlignment="1">
      <alignment horizontal="left" vertical="top" wrapText="1"/>
      <protection/>
    </xf>
    <xf numFmtId="0" fontId="43" fillId="0" borderId="10" xfId="131" applyFont="1" applyFill="1" applyBorder="1" applyAlignment="1">
      <alignment horizontal="left" vertical="top" wrapText="1"/>
      <protection/>
    </xf>
    <xf numFmtId="172" fontId="35" fillId="4" borderId="10" xfId="212" applyNumberFormat="1" applyFont="1" applyFill="1" applyBorder="1" applyAlignment="1">
      <alignment horizontal="center" vertical="center" wrapText="1"/>
      <protection/>
    </xf>
    <xf numFmtId="0" fontId="46" fillId="0" borderId="10" xfId="212" applyFont="1" applyBorder="1" applyAlignment="1">
      <alignment horizontal="center" vertical="center" wrapText="1"/>
      <protection/>
    </xf>
    <xf numFmtId="0" fontId="46" fillId="9" borderId="10" xfId="212" applyFont="1" applyFill="1" applyBorder="1" applyAlignment="1">
      <alignment horizontal="center" vertical="center" wrapText="1"/>
      <protection/>
    </xf>
    <xf numFmtId="0" fontId="46" fillId="4" borderId="10" xfId="212" applyFont="1" applyFill="1" applyBorder="1" applyAlignment="1">
      <alignment horizontal="center" vertical="center" wrapText="1"/>
      <protection/>
    </xf>
    <xf numFmtId="0" fontId="21" fillId="0" borderId="0" xfId="94" applyFont="1" applyAlignment="1">
      <alignment horizontal="centerContinuous"/>
      <protection/>
    </xf>
    <xf numFmtId="49" fontId="20" fillId="0" borderId="10" xfId="58" applyNumberFormat="1" applyFont="1" applyBorder="1" applyAlignment="1">
      <alignment horizontal="left"/>
      <protection/>
    </xf>
    <xf numFmtId="1" fontId="20" fillId="0" borderId="10" xfId="58" applyNumberFormat="1" applyFont="1" applyBorder="1" applyAlignment="1">
      <alignment horizontal="right"/>
      <protection/>
    </xf>
    <xf numFmtId="172" fontId="20" fillId="0" borderId="10" xfId="58" applyNumberFormat="1" applyFont="1" applyBorder="1" applyAlignment="1">
      <alignment horizontal="right"/>
      <protection/>
    </xf>
    <xf numFmtId="172" fontId="21" fillId="18" borderId="10" xfId="58" applyNumberFormat="1" applyFont="1" applyFill="1" applyBorder="1" applyAlignment="1">
      <alignment horizontal="right"/>
      <protection/>
    </xf>
    <xf numFmtId="172" fontId="20" fillId="18" borderId="10" xfId="58" applyNumberFormat="1" applyFont="1" applyFill="1" applyBorder="1" applyAlignment="1">
      <alignment horizontal="right"/>
      <protection/>
    </xf>
    <xf numFmtId="2" fontId="20" fillId="0" borderId="0" xfId="58" applyNumberFormat="1" applyFont="1" applyAlignment="1">
      <alignment horizontal="right"/>
      <protection/>
    </xf>
    <xf numFmtId="0" fontId="38" fillId="18" borderId="10" xfId="88" applyFont="1" applyFill="1" applyBorder="1" applyAlignment="1">
      <alignment horizontal="center" vertical="center" wrapText="1"/>
      <protection/>
    </xf>
    <xf numFmtId="2" fontId="20" fillId="18" borderId="10" xfId="58" applyNumberFormat="1" applyFont="1" applyFill="1" applyBorder="1" applyAlignment="1">
      <alignment horizontal="right"/>
      <protection/>
    </xf>
    <xf numFmtId="2" fontId="28" fillId="4" borderId="10" xfId="0" applyNumberFormat="1" applyFont="1" applyFill="1" applyBorder="1" applyAlignment="1">
      <alignment/>
    </xf>
    <xf numFmtId="49" fontId="21" fillId="15" borderId="10" xfId="88" applyNumberFormat="1" applyFont="1" applyFill="1" applyBorder="1" applyAlignment="1">
      <alignment horizontal="left"/>
      <protection/>
    </xf>
    <xf numFmtId="172" fontId="37" fillId="15" borderId="10" xfId="88" applyNumberFormat="1" applyFont="1" applyFill="1" applyBorder="1" applyAlignment="1">
      <alignment horizontal="center" vertical="center"/>
      <protection/>
    </xf>
    <xf numFmtId="2" fontId="37" fillId="15" borderId="10" xfId="58" applyNumberFormat="1" applyFont="1" applyFill="1" applyBorder="1" applyAlignment="1">
      <alignment horizontal="right"/>
      <protection/>
    </xf>
    <xf numFmtId="2" fontId="20" fillId="15" borderId="10" xfId="58" applyNumberFormat="1" applyFont="1" applyFill="1" applyBorder="1" applyAlignment="1">
      <alignment horizontal="right"/>
      <protection/>
    </xf>
    <xf numFmtId="2" fontId="28" fillId="15" borderId="10" xfId="0" applyNumberFormat="1" applyFont="1" applyFill="1" applyBorder="1" applyAlignment="1">
      <alignment/>
    </xf>
    <xf numFmtId="0" fontId="19" fillId="0" borderId="0" xfId="88" applyFont="1" applyAlignment="1">
      <alignment horizontal="centerContinuous"/>
      <protection/>
    </xf>
    <xf numFmtId="172" fontId="20" fillId="0" borderId="0" xfId="58" applyNumberFormat="1" applyFont="1" applyAlignment="1">
      <alignment horizontal="right"/>
      <protection/>
    </xf>
    <xf numFmtId="172" fontId="37" fillId="15" borderId="10" xfId="90" applyNumberFormat="1" applyFont="1" applyFill="1" applyBorder="1" applyAlignment="1">
      <alignment horizontal="right"/>
      <protection/>
    </xf>
    <xf numFmtId="172" fontId="37" fillId="15" borderId="10" xfId="58" applyNumberFormat="1" applyFont="1" applyFill="1" applyBorder="1" applyAlignment="1">
      <alignment horizontal="right"/>
      <protection/>
    </xf>
    <xf numFmtId="172" fontId="20" fillId="15" borderId="10" xfId="58" applyNumberFormat="1" applyFont="1" applyFill="1" applyBorder="1" applyAlignment="1">
      <alignment horizontal="right"/>
      <protection/>
    </xf>
    <xf numFmtId="172" fontId="37" fillId="15" borderId="10" xfId="92" applyNumberFormat="1" applyFont="1" applyFill="1" applyBorder="1" applyAlignment="1">
      <alignment horizontal="right"/>
      <protection/>
    </xf>
    <xf numFmtId="0" fontId="19" fillId="0" borderId="0" xfId="58" applyFont="1" applyAlignment="1">
      <alignment horizontal="centerContinuous"/>
      <protection/>
    </xf>
    <xf numFmtId="0" fontId="20" fillId="0" borderId="10" xfId="58" applyFont="1" applyBorder="1" applyAlignment="1">
      <alignment horizontal="left"/>
      <protection/>
    </xf>
    <xf numFmtId="2" fontId="20" fillId="0" borderId="10" xfId="58" applyNumberFormat="1" applyFont="1" applyBorder="1" applyAlignment="1">
      <alignment horizontal="right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justify" vertical="center" wrapText="1"/>
      <protection/>
    </xf>
    <xf numFmtId="0" fontId="20" fillId="0" borderId="17" xfId="58" applyFont="1" applyBorder="1" applyAlignment="1">
      <alignment horizontal="left" vertical="center"/>
      <protection/>
    </xf>
    <xf numFmtId="0" fontId="20" fillId="0" borderId="18" xfId="58" applyFont="1" applyBorder="1" applyAlignment="1">
      <alignment horizontal="justify" vertical="center"/>
      <protection/>
    </xf>
    <xf numFmtId="0" fontId="20" fillId="0" borderId="11" xfId="58" applyFont="1" applyBorder="1" applyAlignment="1">
      <alignment horizontal="center" vertical="center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left"/>
      <protection/>
    </xf>
    <xf numFmtId="0" fontId="20" fillId="4" borderId="0" xfId="58" applyFont="1" applyFill="1" applyBorder="1" applyAlignment="1">
      <alignment horizontal="left"/>
      <protection/>
    </xf>
    <xf numFmtId="1" fontId="20" fillId="4" borderId="0" xfId="58" applyNumberFormat="1" applyFont="1" applyFill="1" applyBorder="1" applyAlignment="1">
      <alignment horizontal="right"/>
      <protection/>
    </xf>
    <xf numFmtId="2" fontId="20" fillId="4" borderId="0" xfId="58" applyNumberFormat="1" applyFont="1" applyFill="1" applyBorder="1" applyAlignment="1">
      <alignment horizontal="right"/>
      <protection/>
    </xf>
    <xf numFmtId="0" fontId="0" fillId="4" borderId="0" xfId="0" applyFill="1" applyAlignment="1">
      <alignment/>
    </xf>
    <xf numFmtId="1" fontId="0" fillId="0" borderId="0" xfId="0" applyNumberFormat="1" applyAlignment="1">
      <alignment/>
    </xf>
    <xf numFmtId="0" fontId="55" fillId="0" borderId="10" xfId="58" applyFont="1" applyBorder="1" applyAlignment="1">
      <alignment horizontal="left" vertical="center" wrapText="1"/>
      <protection/>
    </xf>
    <xf numFmtId="0" fontId="55" fillId="0" borderId="10" xfId="58" applyFont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0" fontId="48" fillId="19" borderId="10" xfId="131" applyFont="1" applyFill="1" applyBorder="1" applyAlignment="1">
      <alignment horizontal="left" vertical="top" wrapText="1"/>
      <protection/>
    </xf>
    <xf numFmtId="172" fontId="50" fillId="19" borderId="10" xfId="212" applyNumberFormat="1" applyFont="1" applyFill="1" applyBorder="1" applyAlignment="1">
      <alignment horizontal="center" vertical="center" wrapText="1"/>
      <protection/>
    </xf>
    <xf numFmtId="1" fontId="45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43" fillId="19" borderId="10" xfId="131" applyFont="1" applyFill="1" applyBorder="1" applyAlignment="1">
      <alignment horizontal="left" vertical="top" wrapText="1"/>
      <protection/>
    </xf>
    <xf numFmtId="172" fontId="35" fillId="19" borderId="10" xfId="212" applyNumberFormat="1" applyFont="1" applyFill="1" applyBorder="1" applyAlignment="1">
      <alignment horizontal="center" vertical="center" wrapText="1"/>
      <protection/>
    </xf>
    <xf numFmtId="1" fontId="55" fillId="0" borderId="10" xfId="58" applyNumberFormat="1" applyFont="1" applyFill="1" applyBorder="1" applyAlignment="1">
      <alignment horizontal="right" vertical="center" wrapText="1"/>
      <protection/>
    </xf>
    <xf numFmtId="2" fontId="55" fillId="0" borderId="10" xfId="58" applyNumberFormat="1" applyFont="1" applyFill="1" applyBorder="1" applyAlignment="1">
      <alignment horizontal="right" vertical="center" wrapText="1"/>
      <protection/>
    </xf>
    <xf numFmtId="1" fontId="45" fillId="0" borderId="16" xfId="0" applyNumberFormat="1" applyFont="1" applyFill="1" applyBorder="1" applyAlignment="1">
      <alignment horizontal="center" vertical="center" wrapText="1"/>
    </xf>
    <xf numFmtId="2" fontId="45" fillId="0" borderId="16" xfId="0" applyNumberFormat="1" applyFont="1" applyFill="1" applyBorder="1" applyAlignment="1">
      <alignment horizontal="center" vertical="center" wrapText="1"/>
    </xf>
    <xf numFmtId="172" fontId="49" fillId="10" borderId="10" xfId="0" applyNumberFormat="1" applyFont="1" applyFill="1" applyBorder="1" applyAlignment="1">
      <alignment horizontal="center" vertical="center" wrapText="1"/>
    </xf>
    <xf numFmtId="0" fontId="23" fillId="0" borderId="17" xfId="212" applyFont="1" applyFill="1" applyBorder="1" applyAlignment="1">
      <alignment horizontal="left" vertical="center"/>
      <protection/>
    </xf>
    <xf numFmtId="0" fontId="23" fillId="0" borderId="18" xfId="212" applyFont="1" applyFill="1" applyBorder="1" applyAlignment="1">
      <alignment horizontal="justify" vertical="center"/>
      <protection/>
    </xf>
    <xf numFmtId="1" fontId="34" fillId="0" borderId="10" xfId="0" applyNumberFormat="1" applyFont="1" applyFill="1" applyBorder="1" applyAlignment="1">
      <alignment horizontal="center"/>
    </xf>
    <xf numFmtId="1" fontId="42" fillId="0" borderId="10" xfId="195" applyNumberFormat="1" applyFont="1" applyFill="1" applyBorder="1" applyAlignment="1">
      <alignment horizontal="right"/>
      <protection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72" fontId="49" fillId="10" borderId="20" xfId="0" applyNumberFormat="1" applyFont="1" applyFill="1" applyBorder="1" applyAlignment="1">
      <alignment horizontal="center" vertical="center" wrapText="1"/>
    </xf>
    <xf numFmtId="1" fontId="49" fillId="7" borderId="21" xfId="212" applyNumberFormat="1" applyFont="1" applyFill="1" applyBorder="1" applyAlignment="1">
      <alignment horizontal="center" vertical="center" wrapText="1"/>
      <protection/>
    </xf>
    <xf numFmtId="2" fontId="49" fillId="7" borderId="21" xfId="212" applyNumberFormat="1" applyFont="1" applyFill="1" applyBorder="1" applyAlignment="1">
      <alignment horizontal="center" vertical="center" wrapText="1"/>
      <protection/>
    </xf>
    <xf numFmtId="172" fontId="49" fillId="10" borderId="21" xfId="0" applyNumberFormat="1" applyFont="1" applyFill="1" applyBorder="1" applyAlignment="1">
      <alignment horizontal="center" vertical="center" wrapText="1"/>
    </xf>
    <xf numFmtId="2" fontId="49" fillId="7" borderId="22" xfId="212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51" fillId="20" borderId="21" xfId="0" applyNumberFormat="1" applyFont="1" applyFill="1" applyBorder="1" applyAlignment="1">
      <alignment horizontal="right" vertical="center" wrapText="1"/>
    </xf>
    <xf numFmtId="2" fontId="51" fillId="20" borderId="21" xfId="0" applyNumberFormat="1" applyFont="1" applyFill="1" applyBorder="1" applyAlignment="1">
      <alignment horizontal="right" vertical="center" wrapText="1"/>
    </xf>
    <xf numFmtId="0" fontId="51" fillId="2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1" fontId="44" fillId="21" borderId="10" xfId="0" applyNumberFormat="1" applyFont="1" applyFill="1" applyBorder="1" applyAlignment="1">
      <alignment horizontal="center" vertical="center" wrapText="1"/>
    </xf>
    <xf numFmtId="0" fontId="47" fillId="21" borderId="1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5" fillId="0" borderId="10" xfId="58" applyFont="1" applyFill="1" applyBorder="1" applyAlignment="1">
      <alignment horizontal="left" vertical="center" wrapText="1"/>
      <protection/>
    </xf>
    <xf numFmtId="1" fontId="18" fillId="0" borderId="10" xfId="58" applyNumberFormat="1" applyFont="1" applyFill="1" applyBorder="1" applyAlignment="1">
      <alignment horizontal="right" vertical="center" wrapText="1"/>
      <protection/>
    </xf>
    <xf numFmtId="172" fontId="55" fillId="0" borderId="10" xfId="58" applyNumberFormat="1" applyFont="1" applyFill="1" applyBorder="1" applyAlignment="1">
      <alignment horizontal="right" vertical="center" wrapText="1"/>
      <protection/>
    </xf>
    <xf numFmtId="0" fontId="55" fillId="0" borderId="10" xfId="58" applyFont="1" applyFill="1" applyBorder="1" applyAlignment="1">
      <alignment horizontal="right" vertical="center" wrapText="1"/>
      <protection/>
    </xf>
    <xf numFmtId="1" fontId="56" fillId="0" borderId="10" xfId="58" applyNumberFormat="1" applyFont="1" applyFill="1" applyBorder="1" applyAlignment="1">
      <alignment horizontal="right" vertical="center" wrapText="1"/>
      <protection/>
    </xf>
    <xf numFmtId="0" fontId="56" fillId="0" borderId="10" xfId="58" applyFont="1" applyFill="1" applyBorder="1" applyAlignment="1">
      <alignment horizontal="right" vertical="center" wrapText="1"/>
      <protection/>
    </xf>
    <xf numFmtId="1" fontId="44" fillId="0" borderId="25" xfId="0" applyNumberFormat="1" applyFont="1" applyFill="1" applyBorder="1" applyAlignment="1">
      <alignment horizontal="center" vertical="center" wrapText="1"/>
    </xf>
    <xf numFmtId="173" fontId="44" fillId="0" borderId="20" xfId="0" applyNumberFormat="1" applyFont="1" applyFill="1" applyBorder="1" applyAlignment="1">
      <alignment horizontal="center" vertical="center" wrapText="1"/>
    </xf>
    <xf numFmtId="1" fontId="44" fillId="0" borderId="26" xfId="0" applyNumberFormat="1" applyFont="1" applyFill="1" applyBorder="1" applyAlignment="1">
      <alignment horizontal="center" vertical="center" wrapText="1"/>
    </xf>
    <xf numFmtId="0" fontId="52" fillId="20" borderId="21" xfId="0" applyNumberFormat="1" applyFont="1" applyFill="1" applyBorder="1" applyAlignment="1">
      <alignment horizontal="right" vertical="center" wrapText="1"/>
    </xf>
    <xf numFmtId="2" fontId="52" fillId="20" borderId="21" xfId="0" applyNumberFormat="1" applyFont="1" applyFill="1" applyBorder="1" applyAlignment="1">
      <alignment horizontal="right" vertical="center" wrapText="1"/>
    </xf>
    <xf numFmtId="0" fontId="52" fillId="20" borderId="27" xfId="0" applyNumberFormat="1" applyFont="1" applyFill="1" applyBorder="1" applyAlignment="1">
      <alignment horizontal="right" vertical="center" wrapText="1"/>
    </xf>
    <xf numFmtId="2" fontId="52" fillId="20" borderId="22" xfId="0" applyNumberFormat="1" applyFont="1" applyFill="1" applyBorder="1" applyAlignment="1">
      <alignment horizontal="right" vertical="center" wrapText="1"/>
    </xf>
    <xf numFmtId="0" fontId="55" fillId="0" borderId="10" xfId="58" applyFont="1" applyFill="1" applyBorder="1" applyAlignment="1">
      <alignment horizontal="center" vertical="center" wrapText="1"/>
      <protection/>
    </xf>
    <xf numFmtId="0" fontId="39" fillId="0" borderId="0" xfId="211" applyFont="1" applyFill="1">
      <alignment/>
      <protection/>
    </xf>
    <xf numFmtId="0" fontId="40" fillId="0" borderId="0" xfId="211" applyFont="1" applyFill="1" applyAlignment="1">
      <alignment horizontal="centerContinuous"/>
      <protection/>
    </xf>
    <xf numFmtId="0" fontId="39" fillId="0" borderId="0" xfId="212" applyFont="1" applyFill="1">
      <alignment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8" fillId="0" borderId="10" xfId="211" applyFont="1" applyFill="1" applyBorder="1" applyAlignment="1">
      <alignment horizontal="center" vertical="center" wrapText="1"/>
      <protection/>
    </xf>
    <xf numFmtId="0" fontId="23" fillId="0" borderId="10" xfId="212" applyFont="1" applyFill="1" applyBorder="1" applyAlignment="1">
      <alignment horizontal="center" vertical="center" wrapText="1"/>
      <protection/>
    </xf>
    <xf numFmtId="0" fontId="18" fillId="0" borderId="10" xfId="212" applyFont="1" applyFill="1" applyBorder="1" applyAlignment="1">
      <alignment horizontal="center" vertical="center" wrapText="1"/>
      <protection/>
    </xf>
    <xf numFmtId="0" fontId="18" fillId="0" borderId="0" xfId="211" applyFont="1" applyFill="1" applyAlignment="1">
      <alignment horizontal="right" vertical="center" wrapText="1"/>
      <protection/>
    </xf>
    <xf numFmtId="0" fontId="55" fillId="0" borderId="10" xfId="58" applyFont="1" applyFill="1" applyBorder="1" applyAlignment="1">
      <alignment horizontal="center" vertical="center" wrapText="1"/>
      <protection/>
    </xf>
    <xf numFmtId="0" fontId="54" fillId="0" borderId="10" xfId="58" applyFill="1" applyBorder="1" applyAlignment="1">
      <alignment horizontal="center" vertical="center" wrapText="1"/>
      <protection/>
    </xf>
    <xf numFmtId="0" fontId="31" fillId="0" borderId="10" xfId="212" applyFont="1" applyBorder="1" applyAlignment="1">
      <alignment horizontal="center" vertical="center" wrapText="1"/>
      <protection/>
    </xf>
    <xf numFmtId="0" fontId="31" fillId="0" borderId="10" xfId="212" applyFont="1" applyBorder="1" applyAlignment="1">
      <alignment wrapText="1"/>
      <protection/>
    </xf>
    <xf numFmtId="0" fontId="55" fillId="0" borderId="10" xfId="58" applyFont="1" applyBorder="1" applyAlignment="1">
      <alignment horizontal="center" vertical="center" wrapText="1"/>
      <protection/>
    </xf>
    <xf numFmtId="0" fontId="54" fillId="0" borderId="10" xfId="58" applyBorder="1" applyAlignment="1">
      <alignment horizontal="center" vertical="center" wrapText="1"/>
      <protection/>
    </xf>
    <xf numFmtId="0" fontId="55" fillId="0" borderId="11" xfId="58" applyFont="1" applyFill="1" applyBorder="1" applyAlignment="1">
      <alignment horizontal="center" vertical="center" wrapText="1"/>
      <protection/>
    </xf>
    <xf numFmtId="0" fontId="55" fillId="0" borderId="12" xfId="58" applyFont="1" applyFill="1" applyBorder="1" applyAlignment="1">
      <alignment horizontal="center" vertical="center" wrapText="1"/>
      <protection/>
    </xf>
    <xf numFmtId="14" fontId="33" fillId="15" borderId="28" xfId="212" applyNumberFormat="1" applyFont="1" applyFill="1" applyBorder="1" applyAlignment="1">
      <alignment horizontal="center" vertical="center" wrapText="1"/>
      <protection/>
    </xf>
    <xf numFmtId="0" fontId="33" fillId="15" borderId="29" xfId="212" applyFont="1" applyFill="1" applyBorder="1" applyAlignment="1">
      <alignment horizontal="center" vertical="center" wrapText="1"/>
      <protection/>
    </xf>
    <xf numFmtId="0" fontId="33" fillId="15" borderId="10" xfId="212" applyFont="1" applyFill="1" applyBorder="1" applyAlignment="1">
      <alignment horizontal="center" vertical="center" wrapText="1"/>
      <protection/>
    </xf>
    <xf numFmtId="0" fontId="33" fillId="0" borderId="17" xfId="212" applyFont="1" applyBorder="1" applyAlignment="1">
      <alignment horizontal="center" vertical="center" wrapText="1"/>
      <protection/>
    </xf>
    <xf numFmtId="0" fontId="33" fillId="0" borderId="19" xfId="212" applyFont="1" applyBorder="1" applyAlignment="1">
      <alignment horizontal="center" vertical="center" wrapText="1"/>
      <protection/>
    </xf>
    <xf numFmtId="0" fontId="33" fillId="0" borderId="28" xfId="212" applyFont="1" applyBorder="1" applyAlignment="1">
      <alignment horizontal="center" vertical="center" wrapText="1"/>
      <protection/>
    </xf>
    <xf numFmtId="0" fontId="33" fillId="0" borderId="29" xfId="212" applyFont="1" applyBorder="1" applyAlignment="1">
      <alignment horizontal="center" vertical="center" wrapText="1"/>
      <protection/>
    </xf>
    <xf numFmtId="0" fontId="33" fillId="4" borderId="10" xfId="212" applyFont="1" applyFill="1" applyBorder="1" applyAlignment="1">
      <alignment horizontal="center" vertical="center" wrapText="1"/>
      <protection/>
    </xf>
    <xf numFmtId="0" fontId="33" fillId="0" borderId="18" xfId="212" applyFont="1" applyBorder="1" applyAlignment="1">
      <alignment horizontal="center" vertical="center" wrapText="1"/>
      <protection/>
    </xf>
    <xf numFmtId="0" fontId="33" fillId="0" borderId="30" xfId="212" applyFont="1" applyBorder="1" applyAlignment="1">
      <alignment horizontal="center" vertical="center" wrapText="1"/>
      <protection/>
    </xf>
    <xf numFmtId="0" fontId="33" fillId="15" borderId="13" xfId="212" applyFont="1" applyFill="1" applyBorder="1" applyAlignment="1">
      <alignment horizontal="center" vertical="center" wrapText="1"/>
      <protection/>
    </xf>
    <xf numFmtId="0" fontId="33" fillId="15" borderId="15" xfId="212" applyFont="1" applyFill="1" applyBorder="1" applyAlignment="1">
      <alignment horizontal="center" vertical="center" wrapText="1"/>
      <protection/>
    </xf>
    <xf numFmtId="0" fontId="33" fillId="15" borderId="16" xfId="212" applyFont="1" applyFill="1" applyBorder="1" applyAlignment="1">
      <alignment horizontal="center" vertical="center" wrapText="1"/>
      <protection/>
    </xf>
    <xf numFmtId="0" fontId="33" fillId="0" borderId="14" xfId="212" applyFont="1" applyBorder="1" applyAlignment="1">
      <alignment horizontal="center" vertical="center" wrapText="1"/>
      <protection/>
    </xf>
    <xf numFmtId="0" fontId="33" fillId="0" borderId="0" xfId="212" applyFont="1" applyBorder="1" applyAlignment="1">
      <alignment horizontal="center" vertical="center" wrapText="1"/>
      <protection/>
    </xf>
    <xf numFmtId="0" fontId="33" fillId="4" borderId="13" xfId="212" applyFont="1" applyFill="1" applyBorder="1" applyAlignment="1">
      <alignment horizontal="center" vertical="center" wrapText="1"/>
      <protection/>
    </xf>
    <xf numFmtId="0" fontId="33" fillId="4" borderId="16" xfId="212" applyFont="1" applyFill="1" applyBorder="1" applyAlignment="1">
      <alignment horizontal="center" vertical="center" wrapText="1"/>
      <protection/>
    </xf>
    <xf numFmtId="0" fontId="31" fillId="0" borderId="11" xfId="212" applyFont="1" applyBorder="1" applyAlignment="1">
      <alignment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212" applyFont="1" applyBorder="1" applyAlignment="1">
      <alignment horizontal="center" vertical="center" wrapText="1"/>
      <protection/>
    </xf>
    <xf numFmtId="0" fontId="21" fillId="0" borderId="13" xfId="88" applyFont="1" applyBorder="1" applyAlignment="1">
      <alignment horizontal="center" vertical="center"/>
      <protection/>
    </xf>
    <xf numFmtId="0" fontId="21" fillId="0" borderId="15" xfId="88" applyFont="1" applyBorder="1" applyAlignment="1">
      <alignment horizontal="center" vertical="center"/>
      <protection/>
    </xf>
    <xf numFmtId="0" fontId="21" fillId="0" borderId="16" xfId="88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wrapText="1"/>
    </xf>
    <xf numFmtId="0" fontId="20" fillId="0" borderId="10" xfId="88" applyFont="1" applyBorder="1" applyAlignment="1">
      <alignment horizontal="center" vertical="center"/>
      <protection/>
    </xf>
    <xf numFmtId="0" fontId="9" fillId="10" borderId="10" xfId="88" applyFont="1" applyFill="1" applyBorder="1" applyAlignment="1">
      <alignment horizontal="center"/>
      <protection/>
    </xf>
    <xf numFmtId="0" fontId="21" fillId="0" borderId="13" xfId="94" applyFont="1" applyBorder="1" applyAlignment="1">
      <alignment horizontal="center" vertical="center"/>
      <protection/>
    </xf>
    <xf numFmtId="0" fontId="21" fillId="0" borderId="15" xfId="94" applyFont="1" applyBorder="1" applyAlignment="1">
      <alignment horizontal="center" vertical="center"/>
      <protection/>
    </xf>
    <xf numFmtId="0" fontId="21" fillId="0" borderId="16" xfId="94" applyFont="1" applyBorder="1" applyAlignment="1">
      <alignment horizontal="center" vertical="center"/>
      <protection/>
    </xf>
    <xf numFmtId="0" fontId="21" fillId="0" borderId="11" xfId="94" applyFont="1" applyBorder="1" applyAlignment="1">
      <alignment horizontal="center" vertical="center"/>
      <protection/>
    </xf>
    <xf numFmtId="0" fontId="21" fillId="0" borderId="12" xfId="9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/>
    </xf>
    <xf numFmtId="0" fontId="20" fillId="3" borderId="10" xfId="212" applyFont="1" applyFill="1" applyBorder="1" applyAlignment="1">
      <alignment horizontal="center" vertical="center" wrapText="1"/>
      <protection/>
    </xf>
    <xf numFmtId="0" fontId="24" fillId="4" borderId="10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/>
    </xf>
    <xf numFmtId="0" fontId="21" fillId="3" borderId="10" xfId="212" applyFont="1" applyFill="1" applyBorder="1" applyAlignment="1">
      <alignment horizontal="center" vertical="center" wrapText="1"/>
      <protection/>
    </xf>
    <xf numFmtId="0" fontId="25" fillId="9" borderId="0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</cellXfs>
  <cellStyles count="2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3 2" xfId="58"/>
    <cellStyle name="Обычный 104" xfId="59"/>
    <cellStyle name="Обычный 105" xfId="60"/>
    <cellStyle name="Обычный 106" xfId="61"/>
    <cellStyle name="Обычный 107" xfId="62"/>
    <cellStyle name="Обычный 108" xfId="63"/>
    <cellStyle name="Обычный 109" xfId="64"/>
    <cellStyle name="Обычный 11" xfId="65"/>
    <cellStyle name="Обычный 110" xfId="66"/>
    <cellStyle name="Обычный 111" xfId="67"/>
    <cellStyle name="Обычный 112" xfId="68"/>
    <cellStyle name="Обычный 113" xfId="69"/>
    <cellStyle name="Обычный 114" xfId="70"/>
    <cellStyle name="Обычный 115" xfId="71"/>
    <cellStyle name="Обычный 116" xfId="72"/>
    <cellStyle name="Обычный 117" xfId="73"/>
    <cellStyle name="Обычный 118" xfId="74"/>
    <cellStyle name="Обычный 119" xfId="75"/>
    <cellStyle name="Обычный 12" xfId="76"/>
    <cellStyle name="Обычный 120" xfId="77"/>
    <cellStyle name="Обычный 121" xfId="78"/>
    <cellStyle name="Обычный 122" xfId="79"/>
    <cellStyle name="Обычный 123" xfId="80"/>
    <cellStyle name="Обычный 124" xfId="81"/>
    <cellStyle name="Обычный 125" xfId="82"/>
    <cellStyle name="Обычный 126" xfId="83"/>
    <cellStyle name="Обычный 127" xfId="84"/>
    <cellStyle name="Обычный 128" xfId="85"/>
    <cellStyle name="Обычный 129" xfId="86"/>
    <cellStyle name="Обычный 13" xfId="87"/>
    <cellStyle name="Обычный 130" xfId="88"/>
    <cellStyle name="Обычный 130 2" xfId="89"/>
    <cellStyle name="Обычный 131" xfId="90"/>
    <cellStyle name="Обычный 131 2" xfId="91"/>
    <cellStyle name="Обычный 132" xfId="92"/>
    <cellStyle name="Обычный 132 2" xfId="93"/>
    <cellStyle name="Обычный 133" xfId="94"/>
    <cellStyle name="Обычный 133 2" xfId="95"/>
    <cellStyle name="Обычный 134" xfId="96"/>
    <cellStyle name="Обычный 135" xfId="97"/>
    <cellStyle name="Обычный 135 2" xfId="98"/>
    <cellStyle name="Обычный 136" xfId="99"/>
    <cellStyle name="Обычный 137" xfId="100"/>
    <cellStyle name="Обычный 138" xfId="101"/>
    <cellStyle name="Обычный 139" xfId="102"/>
    <cellStyle name="Обычный 14" xfId="103"/>
    <cellStyle name="Обычный 140" xfId="104"/>
    <cellStyle name="Обычный 141" xfId="105"/>
    <cellStyle name="Обычный 142" xfId="106"/>
    <cellStyle name="Обычный 143" xfId="107"/>
    <cellStyle name="Обычный 144" xfId="108"/>
    <cellStyle name="Обычный 145" xfId="109"/>
    <cellStyle name="Обычный 146" xfId="110"/>
    <cellStyle name="Обычный 147" xfId="111"/>
    <cellStyle name="Обычный 148" xfId="112"/>
    <cellStyle name="Обычный 149" xfId="113"/>
    <cellStyle name="Обычный 15" xfId="114"/>
    <cellStyle name="Обычный 150" xfId="115"/>
    <cellStyle name="Обычный 16" xfId="116"/>
    <cellStyle name="Обычный 17" xfId="117"/>
    <cellStyle name="Обычный 18" xfId="118"/>
    <cellStyle name="Обычный 19" xfId="119"/>
    <cellStyle name="Обычный 2" xfId="120"/>
    <cellStyle name="Обычный 20" xfId="121"/>
    <cellStyle name="Обычный 21" xfId="122"/>
    <cellStyle name="Обычный 22" xfId="123"/>
    <cellStyle name="Обычный 23" xfId="124"/>
    <cellStyle name="Обычный 24" xfId="125"/>
    <cellStyle name="Обычный 25" xfId="126"/>
    <cellStyle name="Обычный 26" xfId="127"/>
    <cellStyle name="Обычный 27" xfId="128"/>
    <cellStyle name="Обычный 28" xfId="129"/>
    <cellStyle name="Обычный 29" xfId="130"/>
    <cellStyle name="Обычный 3" xfId="131"/>
    <cellStyle name="Обычный 3 2" xfId="132"/>
    <cellStyle name="Обычный 30" xfId="133"/>
    <cellStyle name="Обычный 31" xfId="134"/>
    <cellStyle name="Обычный 32" xfId="135"/>
    <cellStyle name="Обычный 33" xfId="136"/>
    <cellStyle name="Обычный 34" xfId="137"/>
    <cellStyle name="Обычный 35" xfId="138"/>
    <cellStyle name="Обычный 36" xfId="139"/>
    <cellStyle name="Обычный 37" xfId="140"/>
    <cellStyle name="Обычный 38" xfId="141"/>
    <cellStyle name="Обычный 39" xfId="142"/>
    <cellStyle name="Обычный 4" xfId="143"/>
    <cellStyle name="Обычный 40" xfId="144"/>
    <cellStyle name="Обычный 41" xfId="145"/>
    <cellStyle name="Обычный 42" xfId="146"/>
    <cellStyle name="Обычный 43" xfId="147"/>
    <cellStyle name="Обычный 44" xfId="148"/>
    <cellStyle name="Обычный 45" xfId="149"/>
    <cellStyle name="Обычный 46" xfId="150"/>
    <cellStyle name="Обычный 47" xfId="151"/>
    <cellStyle name="Обычный 48" xfId="152"/>
    <cellStyle name="Обычный 49" xfId="153"/>
    <cellStyle name="Обычный 5" xfId="154"/>
    <cellStyle name="Обычный 50" xfId="155"/>
    <cellStyle name="Обычный 51" xfId="156"/>
    <cellStyle name="Обычный 52" xfId="157"/>
    <cellStyle name="Обычный 53" xfId="158"/>
    <cellStyle name="Обычный 54" xfId="159"/>
    <cellStyle name="Обычный 55" xfId="160"/>
    <cellStyle name="Обычный 56" xfId="161"/>
    <cellStyle name="Обычный 57" xfId="162"/>
    <cellStyle name="Обычный 58" xfId="163"/>
    <cellStyle name="Обычный 59" xfId="164"/>
    <cellStyle name="Обычный 6" xfId="165"/>
    <cellStyle name="Обычный 60" xfId="166"/>
    <cellStyle name="Обычный 61" xfId="167"/>
    <cellStyle name="Обычный 62" xfId="168"/>
    <cellStyle name="Обычный 63" xfId="169"/>
    <cellStyle name="Обычный 64" xfId="170"/>
    <cellStyle name="Обычный 65" xfId="171"/>
    <cellStyle name="Обычный 66" xfId="172"/>
    <cellStyle name="Обычный 67" xfId="173"/>
    <cellStyle name="Обычный 68" xfId="174"/>
    <cellStyle name="Обычный 69" xfId="175"/>
    <cellStyle name="Обычный 7" xfId="176"/>
    <cellStyle name="Обычный 70" xfId="177"/>
    <cellStyle name="Обычный 71" xfId="178"/>
    <cellStyle name="Обычный 72" xfId="179"/>
    <cellStyle name="Обычный 73" xfId="180"/>
    <cellStyle name="Обычный 74" xfId="181"/>
    <cellStyle name="Обычный 75" xfId="182"/>
    <cellStyle name="Обычный 76" xfId="183"/>
    <cellStyle name="Обычный 77" xfId="184"/>
    <cellStyle name="Обычный 78" xfId="185"/>
    <cellStyle name="Обычный 79" xfId="186"/>
    <cellStyle name="Обычный 8" xfId="187"/>
    <cellStyle name="Обычный 80" xfId="188"/>
    <cellStyle name="Обычный 81" xfId="189"/>
    <cellStyle name="Обычный 82" xfId="190"/>
    <cellStyle name="Обычный 83" xfId="191"/>
    <cellStyle name="Обычный 84" xfId="192"/>
    <cellStyle name="Обычный 85" xfId="193"/>
    <cellStyle name="Обычный 86" xfId="194"/>
    <cellStyle name="Обычный 87" xfId="195"/>
    <cellStyle name="Обычный 87 2" xfId="196"/>
    <cellStyle name="Обычный 88" xfId="197"/>
    <cellStyle name="Обычный 89" xfId="198"/>
    <cellStyle name="Обычный 9" xfId="199"/>
    <cellStyle name="Обычный 90" xfId="200"/>
    <cellStyle name="Обычный 91" xfId="201"/>
    <cellStyle name="Обычный 92" xfId="202"/>
    <cellStyle name="Обычный 93" xfId="203"/>
    <cellStyle name="Обычный 94" xfId="204"/>
    <cellStyle name="Обычный 95" xfId="205"/>
    <cellStyle name="Обычный 96" xfId="206"/>
    <cellStyle name="Обычный 97" xfId="207"/>
    <cellStyle name="Обычный 98" xfId="208"/>
    <cellStyle name="Обычный 99" xfId="209"/>
    <cellStyle name="Обычный_Анализ" xfId="210"/>
    <cellStyle name="Обычный_Анализ пострадавших" xfId="211"/>
    <cellStyle name="Обычный_Лист1" xfId="212"/>
    <cellStyle name="Обычный_Лист1_1" xfId="213"/>
    <cellStyle name="Обычный_Лист3" xfId="214"/>
    <cellStyle name="Обычный_Привитость КВЭ" xfId="215"/>
    <cellStyle name="Обычный_форма № 2" xfId="216"/>
    <cellStyle name="Followed Hyperlink" xfId="217"/>
    <cellStyle name="Плохой" xfId="218"/>
    <cellStyle name="Пояснение" xfId="219"/>
    <cellStyle name="Примечание" xfId="220"/>
    <cellStyle name="Percent" xfId="221"/>
    <cellStyle name="Связанная ячейка" xfId="222"/>
    <cellStyle name="Текст предупреждения" xfId="223"/>
    <cellStyle name="Comma" xfId="224"/>
    <cellStyle name="Comma [0]" xfId="225"/>
    <cellStyle name="Хороший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view="pageBreakPreview" zoomScaleSheetLayoutView="100" zoomScalePageLayoutView="0" workbookViewId="0" topLeftCell="A82">
      <selection activeCell="N105" sqref="N105"/>
    </sheetView>
  </sheetViews>
  <sheetFormatPr defaultColWidth="9.00390625" defaultRowHeight="12.75"/>
  <cols>
    <col min="1" max="1" width="21.375" style="90" customWidth="1"/>
    <col min="2" max="3" width="9.125" style="90" customWidth="1"/>
    <col min="4" max="4" width="8.375" style="90" customWidth="1"/>
    <col min="5" max="5" width="9.125" style="90" customWidth="1"/>
    <col min="6" max="6" width="10.375" style="90" bestFit="1" customWidth="1"/>
    <col min="7" max="7" width="8.00390625" style="90" customWidth="1"/>
    <col min="8" max="8" width="9.125" style="90" customWidth="1"/>
    <col min="9" max="9" width="9.00390625" style="90" customWidth="1"/>
    <col min="10" max="10" width="8.125" style="90" customWidth="1"/>
    <col min="11" max="11" width="8.25390625" style="90" customWidth="1"/>
    <col min="12" max="12" width="7.75390625" style="90" customWidth="1"/>
    <col min="13" max="13" width="8.125" style="90" customWidth="1"/>
    <col min="14" max="14" width="10.00390625" style="90" customWidth="1"/>
    <col min="15" max="15" width="8.125" style="90" customWidth="1"/>
    <col min="16" max="16" width="7.125" style="90" customWidth="1"/>
    <col min="17" max="16384" width="9.125" style="90" customWidth="1"/>
  </cols>
  <sheetData>
    <row r="1" spans="1:13" ht="14.25">
      <c r="A1" s="99"/>
      <c r="B1" s="98"/>
      <c r="C1" s="98"/>
      <c r="D1" s="88" t="s">
        <v>170</v>
      </c>
      <c r="E1" s="98"/>
      <c r="F1" s="98"/>
      <c r="G1" s="98"/>
      <c r="H1" s="98"/>
      <c r="I1" s="98"/>
      <c r="J1" s="98"/>
      <c r="K1" s="98"/>
      <c r="L1" s="87"/>
      <c r="M1" s="89"/>
    </row>
    <row r="2" spans="1:13" ht="14.25">
      <c r="A2" s="99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87"/>
      <c r="M2" s="89"/>
    </row>
    <row r="3" spans="1:13" ht="14.25">
      <c r="A3" s="99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87"/>
      <c r="M3" s="89"/>
    </row>
    <row r="4" spans="1:16" ht="36" customHeight="1">
      <c r="A4" s="213" t="s">
        <v>2</v>
      </c>
      <c r="B4" s="207" t="s">
        <v>165</v>
      </c>
      <c r="C4" s="208"/>
      <c r="D4" s="207" t="s">
        <v>166</v>
      </c>
      <c r="E4" s="208"/>
      <c r="F4" s="207" t="s">
        <v>145</v>
      </c>
      <c r="G4" s="207" t="s">
        <v>167</v>
      </c>
      <c r="H4" s="208"/>
      <c r="I4" s="207" t="s">
        <v>146</v>
      </c>
      <c r="J4" s="207" t="s">
        <v>9</v>
      </c>
      <c r="K4" s="208"/>
      <c r="L4" s="207" t="s">
        <v>168</v>
      </c>
      <c r="M4" s="208"/>
      <c r="N4" s="207" t="s">
        <v>169</v>
      </c>
      <c r="O4" s="208"/>
      <c r="P4" s="207" t="s">
        <v>145</v>
      </c>
    </row>
    <row r="5" spans="1:16" ht="14.25" customHeight="1">
      <c r="A5" s="214"/>
      <c r="B5" s="198" t="s">
        <v>3</v>
      </c>
      <c r="C5" s="198" t="s">
        <v>4</v>
      </c>
      <c r="D5" s="198" t="s">
        <v>3</v>
      </c>
      <c r="E5" s="198" t="s">
        <v>4</v>
      </c>
      <c r="F5" s="208"/>
      <c r="G5" s="198" t="s">
        <v>3</v>
      </c>
      <c r="H5" s="198" t="s">
        <v>4</v>
      </c>
      <c r="I5" s="208"/>
      <c r="J5" s="198" t="s">
        <v>3</v>
      </c>
      <c r="K5" s="198" t="s">
        <v>4</v>
      </c>
      <c r="L5" s="198" t="s">
        <v>3</v>
      </c>
      <c r="M5" s="198" t="s">
        <v>4</v>
      </c>
      <c r="N5" s="198" t="s">
        <v>3</v>
      </c>
      <c r="O5" s="198" t="s">
        <v>4</v>
      </c>
      <c r="P5" s="208"/>
    </row>
    <row r="6" spans="1:16" ht="16.5" customHeight="1">
      <c r="A6" s="185" t="s">
        <v>10</v>
      </c>
      <c r="B6" s="158">
        <v>46301</v>
      </c>
      <c r="C6" s="187">
        <v>1108.3</v>
      </c>
      <c r="D6" s="158">
        <v>33645</v>
      </c>
      <c r="E6" s="187">
        <v>802.6</v>
      </c>
      <c r="F6" s="159">
        <v>1.38</v>
      </c>
      <c r="G6" s="158">
        <v>30379</v>
      </c>
      <c r="H6" s="187">
        <v>728</v>
      </c>
      <c r="I6" s="190" t="s">
        <v>63</v>
      </c>
      <c r="J6" s="158">
        <v>33778</v>
      </c>
      <c r="K6" s="187">
        <v>805.4</v>
      </c>
      <c r="L6" s="158">
        <v>46301</v>
      </c>
      <c r="M6" s="187">
        <v>1108.3</v>
      </c>
      <c r="N6" s="158">
        <v>33645</v>
      </c>
      <c r="O6" s="187">
        <v>802.6</v>
      </c>
      <c r="P6" s="159">
        <v>1.38</v>
      </c>
    </row>
    <row r="7" spans="1:16" ht="19.5" customHeight="1">
      <c r="A7" s="185" t="s">
        <v>12</v>
      </c>
      <c r="B7" s="158">
        <v>3892</v>
      </c>
      <c r="C7" s="187">
        <v>741.6</v>
      </c>
      <c r="D7" s="158">
        <v>3869</v>
      </c>
      <c r="E7" s="187">
        <v>727.9</v>
      </c>
      <c r="F7" s="159">
        <v>1.02</v>
      </c>
      <c r="G7" s="158">
        <v>2773</v>
      </c>
      <c r="H7" s="187">
        <v>512</v>
      </c>
      <c r="I7" s="189" t="s">
        <v>24</v>
      </c>
      <c r="J7" s="158">
        <v>3843</v>
      </c>
      <c r="K7" s="187">
        <v>724.9</v>
      </c>
      <c r="L7" s="158">
        <v>3892</v>
      </c>
      <c r="M7" s="187">
        <v>741.6</v>
      </c>
      <c r="N7" s="158">
        <v>3869</v>
      </c>
      <c r="O7" s="187">
        <v>727.9</v>
      </c>
      <c r="P7" s="159">
        <v>1.02</v>
      </c>
    </row>
    <row r="8" spans="1:16" ht="14.25" customHeight="1">
      <c r="A8" s="185" t="s">
        <v>13</v>
      </c>
      <c r="B8" s="158">
        <v>2075</v>
      </c>
      <c r="C8" s="187">
        <v>602.1</v>
      </c>
      <c r="D8" s="158">
        <v>2200</v>
      </c>
      <c r="E8" s="187">
        <v>628.3</v>
      </c>
      <c r="F8" s="159">
        <v>-1.04</v>
      </c>
      <c r="G8" s="158">
        <v>1552</v>
      </c>
      <c r="H8" s="187">
        <v>434</v>
      </c>
      <c r="I8" s="189" t="s">
        <v>24</v>
      </c>
      <c r="J8" s="158">
        <v>2198</v>
      </c>
      <c r="K8" s="187">
        <v>630.5</v>
      </c>
      <c r="L8" s="158">
        <v>2075</v>
      </c>
      <c r="M8" s="187">
        <v>602.1</v>
      </c>
      <c r="N8" s="158">
        <v>2200</v>
      </c>
      <c r="O8" s="187">
        <v>628.3</v>
      </c>
      <c r="P8" s="159">
        <v>-1.04</v>
      </c>
    </row>
    <row r="9" spans="1:16" ht="14.25" customHeight="1">
      <c r="A9" s="185" t="s">
        <v>14</v>
      </c>
      <c r="B9" s="158">
        <v>844</v>
      </c>
      <c r="C9" s="187">
        <v>797.8</v>
      </c>
      <c r="D9" s="158">
        <v>1033</v>
      </c>
      <c r="E9" s="187">
        <v>967</v>
      </c>
      <c r="F9" s="159">
        <v>-1.21</v>
      </c>
      <c r="G9" s="158">
        <v>637</v>
      </c>
      <c r="H9" s="187">
        <v>574</v>
      </c>
      <c r="I9" s="188" t="s">
        <v>26</v>
      </c>
      <c r="J9" s="158">
        <v>1032</v>
      </c>
      <c r="K9" s="187">
        <v>962.5</v>
      </c>
      <c r="L9" s="158">
        <v>844</v>
      </c>
      <c r="M9" s="187">
        <v>797.8</v>
      </c>
      <c r="N9" s="158">
        <v>1033</v>
      </c>
      <c r="O9" s="187">
        <v>967</v>
      </c>
      <c r="P9" s="159">
        <v>-1.21</v>
      </c>
    </row>
    <row r="10" spans="1:16" ht="14.25" customHeight="1">
      <c r="A10" s="185" t="s">
        <v>15</v>
      </c>
      <c r="B10" s="158">
        <v>605</v>
      </c>
      <c r="C10" s="187">
        <v>473.5</v>
      </c>
      <c r="D10" s="158">
        <v>442</v>
      </c>
      <c r="E10" s="187">
        <v>340.3</v>
      </c>
      <c r="F10" s="159">
        <v>1.39</v>
      </c>
      <c r="G10" s="158">
        <v>446</v>
      </c>
      <c r="H10" s="187">
        <v>342</v>
      </c>
      <c r="I10" s="189" t="s">
        <v>24</v>
      </c>
      <c r="J10" s="158">
        <v>714</v>
      </c>
      <c r="K10" s="187">
        <v>551</v>
      </c>
      <c r="L10" s="158">
        <v>605</v>
      </c>
      <c r="M10" s="187">
        <v>473.5</v>
      </c>
      <c r="N10" s="158">
        <v>442</v>
      </c>
      <c r="O10" s="187">
        <v>340.3</v>
      </c>
      <c r="P10" s="159">
        <v>1.39</v>
      </c>
    </row>
    <row r="11" spans="1:16" ht="14.25" customHeight="1">
      <c r="A11" s="185" t="s">
        <v>16</v>
      </c>
      <c r="B11" s="158">
        <v>626</v>
      </c>
      <c r="C11" s="187">
        <v>563.6</v>
      </c>
      <c r="D11" s="158">
        <v>725</v>
      </c>
      <c r="E11" s="187">
        <v>639.3</v>
      </c>
      <c r="F11" s="159">
        <v>-1.13</v>
      </c>
      <c r="G11" s="158">
        <v>418</v>
      </c>
      <c r="H11" s="187">
        <v>359</v>
      </c>
      <c r="I11" s="190" t="s">
        <v>63</v>
      </c>
      <c r="J11" s="158">
        <v>487</v>
      </c>
      <c r="K11" s="187">
        <v>423.3</v>
      </c>
      <c r="L11" s="158">
        <v>626</v>
      </c>
      <c r="M11" s="187">
        <v>563.6</v>
      </c>
      <c r="N11" s="158">
        <v>725</v>
      </c>
      <c r="O11" s="187">
        <v>639.3</v>
      </c>
      <c r="P11" s="159">
        <v>-1.13</v>
      </c>
    </row>
    <row r="12" spans="1:16" ht="14.25" customHeight="1">
      <c r="A12" s="185" t="s">
        <v>17</v>
      </c>
      <c r="B12" s="158">
        <v>334</v>
      </c>
      <c r="C12" s="187">
        <v>1186.6</v>
      </c>
      <c r="D12" s="158">
        <v>317</v>
      </c>
      <c r="E12" s="187">
        <v>1137.1</v>
      </c>
      <c r="F12" s="159">
        <v>1.04</v>
      </c>
      <c r="G12" s="158">
        <v>206</v>
      </c>
      <c r="H12" s="187">
        <v>740</v>
      </c>
      <c r="I12" s="189" t="s">
        <v>24</v>
      </c>
      <c r="J12" s="158">
        <v>371</v>
      </c>
      <c r="K12" s="187">
        <v>1327.6</v>
      </c>
      <c r="L12" s="158">
        <v>334</v>
      </c>
      <c r="M12" s="187">
        <v>1186.6</v>
      </c>
      <c r="N12" s="158">
        <v>317</v>
      </c>
      <c r="O12" s="187">
        <v>1137.1</v>
      </c>
      <c r="P12" s="159">
        <v>1.04</v>
      </c>
    </row>
    <row r="13" spans="1:16" ht="14.25" customHeight="1">
      <c r="A13" s="185" t="s">
        <v>18</v>
      </c>
      <c r="B13" s="158">
        <v>23</v>
      </c>
      <c r="C13" s="187">
        <v>392.7</v>
      </c>
      <c r="D13" s="158">
        <v>29</v>
      </c>
      <c r="E13" s="187">
        <v>449.9</v>
      </c>
      <c r="F13" s="159">
        <v>-1.15</v>
      </c>
      <c r="G13" s="158">
        <v>27</v>
      </c>
      <c r="H13" s="187">
        <v>414</v>
      </c>
      <c r="I13" s="158" t="s">
        <v>11</v>
      </c>
      <c r="J13" s="158">
        <v>33</v>
      </c>
      <c r="K13" s="187">
        <v>507.8</v>
      </c>
      <c r="L13" s="158">
        <v>23</v>
      </c>
      <c r="M13" s="187">
        <v>392.7</v>
      </c>
      <c r="N13" s="158">
        <v>29</v>
      </c>
      <c r="O13" s="187">
        <v>449.9</v>
      </c>
      <c r="P13" s="159">
        <v>-1.15</v>
      </c>
    </row>
    <row r="14" spans="1:16" ht="14.25" customHeight="1">
      <c r="A14" s="185" t="s">
        <v>19</v>
      </c>
      <c r="B14" s="158">
        <v>546</v>
      </c>
      <c r="C14" s="187">
        <v>1245.1</v>
      </c>
      <c r="D14" s="158">
        <v>450</v>
      </c>
      <c r="E14" s="187">
        <v>1020.5</v>
      </c>
      <c r="F14" s="159">
        <v>1.22</v>
      </c>
      <c r="G14" s="158">
        <v>349</v>
      </c>
      <c r="H14" s="187">
        <v>777</v>
      </c>
      <c r="I14" s="190" t="s">
        <v>63</v>
      </c>
      <c r="J14" s="158">
        <v>454</v>
      </c>
      <c r="K14" s="187">
        <v>1034.2</v>
      </c>
      <c r="L14" s="158">
        <v>546</v>
      </c>
      <c r="M14" s="187">
        <v>1245.1</v>
      </c>
      <c r="N14" s="158">
        <v>450</v>
      </c>
      <c r="O14" s="187">
        <v>1020.5</v>
      </c>
      <c r="P14" s="159">
        <v>1.22</v>
      </c>
    </row>
    <row r="15" spans="1:16" ht="14.25" customHeight="1">
      <c r="A15" s="185" t="s">
        <v>20</v>
      </c>
      <c r="B15" s="158">
        <v>150</v>
      </c>
      <c r="C15" s="187">
        <v>856.8</v>
      </c>
      <c r="D15" s="158">
        <v>119</v>
      </c>
      <c r="E15" s="187">
        <v>675.9</v>
      </c>
      <c r="F15" s="159">
        <v>1.27</v>
      </c>
      <c r="G15" s="158">
        <v>120</v>
      </c>
      <c r="H15" s="187">
        <v>680</v>
      </c>
      <c r="I15" s="190" t="s">
        <v>63</v>
      </c>
      <c r="J15" s="158">
        <v>135</v>
      </c>
      <c r="K15" s="187">
        <v>763.5</v>
      </c>
      <c r="L15" s="158">
        <v>150</v>
      </c>
      <c r="M15" s="187">
        <v>856.8</v>
      </c>
      <c r="N15" s="158">
        <v>119</v>
      </c>
      <c r="O15" s="187">
        <v>675.9</v>
      </c>
      <c r="P15" s="159">
        <v>1.27</v>
      </c>
    </row>
    <row r="16" spans="1:16" ht="14.25" customHeight="1">
      <c r="A16" s="185" t="s">
        <v>21</v>
      </c>
      <c r="B16" s="158">
        <v>329</v>
      </c>
      <c r="C16" s="187">
        <v>799.9</v>
      </c>
      <c r="D16" s="158">
        <v>380</v>
      </c>
      <c r="E16" s="187">
        <v>921.9</v>
      </c>
      <c r="F16" s="159">
        <v>-1.15</v>
      </c>
      <c r="G16" s="158">
        <v>245</v>
      </c>
      <c r="H16" s="187">
        <v>587</v>
      </c>
      <c r="I16" s="188" t="s">
        <v>26</v>
      </c>
      <c r="J16" s="158">
        <v>390</v>
      </c>
      <c r="K16" s="187">
        <v>943.7</v>
      </c>
      <c r="L16" s="158">
        <v>329</v>
      </c>
      <c r="M16" s="187">
        <v>799.9</v>
      </c>
      <c r="N16" s="158">
        <v>380</v>
      </c>
      <c r="O16" s="187">
        <v>921.9</v>
      </c>
      <c r="P16" s="159">
        <v>-1.15</v>
      </c>
    </row>
    <row r="17" spans="1:16" ht="14.25" customHeight="1">
      <c r="A17" s="185" t="s">
        <v>22</v>
      </c>
      <c r="B17" s="158">
        <v>4</v>
      </c>
      <c r="C17" s="159">
        <v>84.89</v>
      </c>
      <c r="D17" s="158">
        <v>7</v>
      </c>
      <c r="E17" s="187">
        <v>146.4</v>
      </c>
      <c r="F17" s="159">
        <v>-1.73</v>
      </c>
      <c r="G17" s="158">
        <v>4</v>
      </c>
      <c r="H17" s="159">
        <v>78</v>
      </c>
      <c r="I17" s="188" t="s">
        <v>26</v>
      </c>
      <c r="J17" s="158">
        <v>9</v>
      </c>
      <c r="K17" s="187">
        <v>175.7</v>
      </c>
      <c r="L17" s="158">
        <v>4</v>
      </c>
      <c r="M17" s="159">
        <v>84.89</v>
      </c>
      <c r="N17" s="158">
        <v>7</v>
      </c>
      <c r="O17" s="187">
        <v>146.4</v>
      </c>
      <c r="P17" s="159">
        <v>-1.73</v>
      </c>
    </row>
    <row r="18" spans="1:16" ht="14.25" customHeight="1">
      <c r="A18" s="185" t="s">
        <v>23</v>
      </c>
      <c r="B18" s="158">
        <v>205</v>
      </c>
      <c r="C18" s="187">
        <v>773.8</v>
      </c>
      <c r="D18" s="158">
        <v>191</v>
      </c>
      <c r="E18" s="187">
        <v>716.9</v>
      </c>
      <c r="F18" s="159">
        <v>1.08</v>
      </c>
      <c r="G18" s="158">
        <v>147</v>
      </c>
      <c r="H18" s="187">
        <v>535</v>
      </c>
      <c r="I18" s="189" t="s">
        <v>24</v>
      </c>
      <c r="J18" s="158">
        <v>231</v>
      </c>
      <c r="K18" s="187">
        <v>852</v>
      </c>
      <c r="L18" s="158">
        <v>205</v>
      </c>
      <c r="M18" s="187">
        <v>773.8</v>
      </c>
      <c r="N18" s="158">
        <v>191</v>
      </c>
      <c r="O18" s="187">
        <v>716.9</v>
      </c>
      <c r="P18" s="159">
        <v>1.08</v>
      </c>
    </row>
    <row r="19" spans="1:16" ht="14.25" customHeight="1">
      <c r="A19" s="185" t="s">
        <v>25</v>
      </c>
      <c r="B19" s="158">
        <v>226</v>
      </c>
      <c r="C19" s="187">
        <v>1813.1</v>
      </c>
      <c r="D19" s="158">
        <v>176</v>
      </c>
      <c r="E19" s="187">
        <v>1382.9</v>
      </c>
      <c r="F19" s="159">
        <v>1.31</v>
      </c>
      <c r="G19" s="158">
        <v>120</v>
      </c>
      <c r="H19" s="187">
        <v>925</v>
      </c>
      <c r="I19" s="190" t="s">
        <v>63</v>
      </c>
      <c r="J19" s="158">
        <v>176</v>
      </c>
      <c r="K19" s="187">
        <v>1379.4</v>
      </c>
      <c r="L19" s="158">
        <v>226</v>
      </c>
      <c r="M19" s="187">
        <v>1813.1</v>
      </c>
      <c r="N19" s="158">
        <v>176</v>
      </c>
      <c r="O19" s="187">
        <v>1382.9</v>
      </c>
      <c r="P19" s="159">
        <v>1.31</v>
      </c>
    </row>
    <row r="20" spans="1:16" s="91" customFormat="1" ht="22.5">
      <c r="A20" s="185" t="s">
        <v>138</v>
      </c>
      <c r="B20" s="158">
        <v>4558</v>
      </c>
      <c r="C20" s="187">
        <v>799.4</v>
      </c>
      <c r="D20" s="158">
        <v>4382</v>
      </c>
      <c r="E20" s="187">
        <v>758.8</v>
      </c>
      <c r="F20" s="159">
        <v>1.05</v>
      </c>
      <c r="G20" s="158">
        <v>3080</v>
      </c>
      <c r="H20" s="187">
        <v>524</v>
      </c>
      <c r="I20" s="189" t="s">
        <v>24</v>
      </c>
      <c r="J20" s="158">
        <v>4363</v>
      </c>
      <c r="K20" s="187">
        <v>758</v>
      </c>
      <c r="L20" s="158">
        <v>4558</v>
      </c>
      <c r="M20" s="187">
        <v>799.4</v>
      </c>
      <c r="N20" s="158">
        <v>4382</v>
      </c>
      <c r="O20" s="187">
        <v>758.8</v>
      </c>
      <c r="P20" s="159">
        <v>1.05</v>
      </c>
    </row>
    <row r="21" spans="1:16" ht="14.25">
      <c r="A21" s="87"/>
      <c r="B21" s="199"/>
      <c r="C21" s="199"/>
      <c r="D21" s="200" t="s">
        <v>170</v>
      </c>
      <c r="E21" s="199"/>
      <c r="F21" s="199"/>
      <c r="G21" s="199"/>
      <c r="H21" s="199"/>
      <c r="I21" s="199"/>
      <c r="J21" s="199"/>
      <c r="K21" s="201"/>
      <c r="L21" s="201"/>
      <c r="M21" s="201"/>
      <c r="N21" s="179"/>
      <c r="O21" s="179"/>
      <c r="P21" s="179"/>
    </row>
    <row r="22" spans="1:16" ht="14.25">
      <c r="A22" s="87"/>
      <c r="B22" s="199"/>
      <c r="C22" s="199"/>
      <c r="D22" s="200" t="s">
        <v>0</v>
      </c>
      <c r="E22" s="199"/>
      <c r="F22" s="199"/>
      <c r="G22" s="199"/>
      <c r="H22" s="199"/>
      <c r="I22" s="199"/>
      <c r="J22" s="199"/>
      <c r="K22" s="201"/>
      <c r="L22" s="179"/>
      <c r="M22" s="179"/>
      <c r="N22" s="179"/>
      <c r="O22" s="179"/>
      <c r="P22" s="179"/>
    </row>
    <row r="23" spans="1:16" ht="48">
      <c r="A23" s="102" t="s">
        <v>2</v>
      </c>
      <c r="B23" s="202" t="s">
        <v>64</v>
      </c>
      <c r="C23" s="202" t="s">
        <v>65</v>
      </c>
      <c r="D23" s="203" t="s">
        <v>64</v>
      </c>
      <c r="E23" s="203" t="s">
        <v>65</v>
      </c>
      <c r="F23" s="203" t="s">
        <v>27</v>
      </c>
      <c r="G23" s="204" t="s">
        <v>31</v>
      </c>
      <c r="H23" s="203" t="s">
        <v>30</v>
      </c>
      <c r="I23" s="204" t="s">
        <v>32</v>
      </c>
      <c r="J23" s="203" t="s">
        <v>28</v>
      </c>
      <c r="K23" s="204" t="s">
        <v>33</v>
      </c>
      <c r="L23" s="203" t="s">
        <v>88</v>
      </c>
      <c r="M23" s="204" t="s">
        <v>33</v>
      </c>
      <c r="N23" s="205" t="s">
        <v>29</v>
      </c>
      <c r="O23" s="205" t="s">
        <v>70</v>
      </c>
      <c r="P23" s="179"/>
    </row>
    <row r="24" spans="1:16" ht="12.75">
      <c r="A24" s="103" t="s">
        <v>10</v>
      </c>
      <c r="B24" s="158">
        <v>46301</v>
      </c>
      <c r="C24" s="158">
        <v>7995</v>
      </c>
      <c r="D24" s="187">
        <v>1108.3</v>
      </c>
      <c r="E24" s="187">
        <v>865</v>
      </c>
      <c r="F24" s="158">
        <v>13173</v>
      </c>
      <c r="G24" s="97">
        <f>F24/B24*100</f>
        <v>28.45078939979698</v>
      </c>
      <c r="H24" s="158">
        <v>3393</v>
      </c>
      <c r="I24" s="97">
        <f aca="true" t="shared" si="0" ref="I24:I38">H24/C24*100</f>
        <v>42.4390243902439</v>
      </c>
      <c r="J24" s="158">
        <v>19071</v>
      </c>
      <c r="K24" s="97">
        <f aca="true" t="shared" si="1" ref="K24:K38">J24/(B24-F24)*100</f>
        <v>57.56761651774933</v>
      </c>
      <c r="L24" s="158">
        <v>3716</v>
      </c>
      <c r="M24" s="97">
        <f aca="true" t="shared" si="2" ref="M24:M38">L24/(C24-H24)*100</f>
        <v>80.74750108648414</v>
      </c>
      <c r="N24" s="158">
        <v>14057</v>
      </c>
      <c r="O24" s="158">
        <v>886</v>
      </c>
      <c r="P24" s="179"/>
    </row>
    <row r="25" spans="1:16" ht="22.5">
      <c r="A25" s="103" t="s">
        <v>12</v>
      </c>
      <c r="B25" s="158">
        <v>3892</v>
      </c>
      <c r="C25" s="158">
        <v>636</v>
      </c>
      <c r="D25" s="187">
        <v>741.6</v>
      </c>
      <c r="E25" s="187">
        <v>577.9</v>
      </c>
      <c r="F25" s="158">
        <v>1244</v>
      </c>
      <c r="G25" s="97">
        <f aca="true" t="shared" si="3" ref="G25:G38">F25/B25*100</f>
        <v>31.96300102774923</v>
      </c>
      <c r="H25" s="158">
        <v>315</v>
      </c>
      <c r="I25" s="97">
        <f t="shared" si="0"/>
        <v>49.528301886792455</v>
      </c>
      <c r="J25" s="158">
        <v>545</v>
      </c>
      <c r="K25" s="97">
        <f t="shared" si="1"/>
        <v>20.58157099697885</v>
      </c>
      <c r="L25" s="158">
        <v>76</v>
      </c>
      <c r="M25" s="97">
        <f t="shared" si="2"/>
        <v>23.67601246105919</v>
      </c>
      <c r="N25" s="158">
        <v>2103</v>
      </c>
      <c r="O25" s="158">
        <v>245</v>
      </c>
      <c r="P25" s="179"/>
    </row>
    <row r="26" spans="1:16" ht="12.75">
      <c r="A26" s="103" t="s">
        <v>13</v>
      </c>
      <c r="B26" s="158">
        <v>2075</v>
      </c>
      <c r="C26" s="158">
        <v>366</v>
      </c>
      <c r="D26" s="187">
        <v>602.1</v>
      </c>
      <c r="E26" s="187">
        <v>504.1</v>
      </c>
      <c r="F26" s="158">
        <v>600</v>
      </c>
      <c r="G26" s="97">
        <f t="shared" si="3"/>
        <v>28.915662650602407</v>
      </c>
      <c r="H26" s="158">
        <v>182</v>
      </c>
      <c r="I26" s="97">
        <f t="shared" si="0"/>
        <v>49.72677595628415</v>
      </c>
      <c r="J26" s="158">
        <v>372</v>
      </c>
      <c r="K26" s="97">
        <f t="shared" si="1"/>
        <v>25.22033898305085</v>
      </c>
      <c r="L26" s="158">
        <v>33</v>
      </c>
      <c r="M26" s="97">
        <f t="shared" si="2"/>
        <v>17.934782608695652</v>
      </c>
      <c r="N26" s="158">
        <v>1103</v>
      </c>
      <c r="O26" s="158">
        <v>151</v>
      </c>
      <c r="P26" s="179"/>
    </row>
    <row r="27" spans="1:16" ht="12.75">
      <c r="A27" s="103" t="s">
        <v>14</v>
      </c>
      <c r="B27" s="158">
        <v>844</v>
      </c>
      <c r="C27" s="158">
        <v>285</v>
      </c>
      <c r="D27" s="187">
        <v>797.8</v>
      </c>
      <c r="E27" s="187">
        <v>1373.9</v>
      </c>
      <c r="F27" s="158">
        <v>218</v>
      </c>
      <c r="G27" s="97">
        <f t="shared" si="3"/>
        <v>25.829383886255926</v>
      </c>
      <c r="H27" s="158">
        <v>141</v>
      </c>
      <c r="I27" s="97">
        <f t="shared" si="0"/>
        <v>49.473684210526315</v>
      </c>
      <c r="J27" s="158">
        <v>144</v>
      </c>
      <c r="K27" s="97">
        <f t="shared" si="1"/>
        <v>23.003194888178914</v>
      </c>
      <c r="L27" s="158">
        <v>30</v>
      </c>
      <c r="M27" s="97">
        <f t="shared" si="2"/>
        <v>20.833333333333336</v>
      </c>
      <c r="N27" s="158">
        <v>482</v>
      </c>
      <c r="O27" s="158">
        <v>114</v>
      </c>
      <c r="P27" s="179"/>
    </row>
    <row r="28" spans="1:16" ht="12.75">
      <c r="A28" s="103" t="s">
        <v>15</v>
      </c>
      <c r="B28" s="158">
        <v>605</v>
      </c>
      <c r="C28" s="158">
        <v>24</v>
      </c>
      <c r="D28" s="187">
        <v>473.5</v>
      </c>
      <c r="E28" s="159">
        <v>87.93</v>
      </c>
      <c r="F28" s="158">
        <v>194</v>
      </c>
      <c r="G28" s="97">
        <f t="shared" si="3"/>
        <v>32.06611570247934</v>
      </c>
      <c r="H28" s="158">
        <v>12</v>
      </c>
      <c r="I28" s="97">
        <f t="shared" si="0"/>
        <v>50</v>
      </c>
      <c r="J28" s="158">
        <v>155</v>
      </c>
      <c r="K28" s="97">
        <f t="shared" si="1"/>
        <v>37.71289537712895</v>
      </c>
      <c r="L28" s="158">
        <v>1</v>
      </c>
      <c r="M28" s="97">
        <f t="shared" si="2"/>
        <v>8.333333333333332</v>
      </c>
      <c r="N28" s="158">
        <v>256</v>
      </c>
      <c r="O28" s="158">
        <v>11</v>
      </c>
      <c r="P28" s="179"/>
    </row>
    <row r="29" spans="1:16" ht="12.75">
      <c r="A29" s="103" t="s">
        <v>16</v>
      </c>
      <c r="B29" s="158">
        <v>626</v>
      </c>
      <c r="C29" s="158">
        <v>57</v>
      </c>
      <c r="D29" s="187">
        <v>563.6</v>
      </c>
      <c r="E29" s="187">
        <v>232</v>
      </c>
      <c r="F29" s="158">
        <v>188</v>
      </c>
      <c r="G29" s="97">
        <f t="shared" si="3"/>
        <v>30.031948881789138</v>
      </c>
      <c r="H29" s="158">
        <v>29</v>
      </c>
      <c r="I29" s="97">
        <f t="shared" si="0"/>
        <v>50.877192982456144</v>
      </c>
      <c r="J29" s="158">
        <v>73</v>
      </c>
      <c r="K29" s="97">
        <f t="shared" si="1"/>
        <v>16.666666666666664</v>
      </c>
      <c r="L29" s="158">
        <v>2</v>
      </c>
      <c r="M29" s="97">
        <f t="shared" si="2"/>
        <v>7.142857142857142</v>
      </c>
      <c r="N29" s="158">
        <v>365</v>
      </c>
      <c r="O29" s="158">
        <v>26</v>
      </c>
      <c r="P29" s="179"/>
    </row>
    <row r="30" spans="1:16" ht="12.75">
      <c r="A30" s="103" t="s">
        <v>17</v>
      </c>
      <c r="B30" s="158">
        <v>334</v>
      </c>
      <c r="C30" s="158">
        <v>73</v>
      </c>
      <c r="D30" s="187">
        <v>1186.6</v>
      </c>
      <c r="E30" s="187">
        <v>1449</v>
      </c>
      <c r="F30" s="158">
        <v>102</v>
      </c>
      <c r="G30" s="97">
        <f t="shared" si="3"/>
        <v>30.538922155688624</v>
      </c>
      <c r="H30" s="158">
        <v>43</v>
      </c>
      <c r="I30" s="97">
        <f t="shared" si="0"/>
        <v>58.9041095890411</v>
      </c>
      <c r="J30" s="158">
        <v>44</v>
      </c>
      <c r="K30" s="97">
        <f t="shared" si="1"/>
        <v>18.96551724137931</v>
      </c>
      <c r="L30" s="158">
        <v>3</v>
      </c>
      <c r="M30" s="97">
        <f t="shared" si="2"/>
        <v>10</v>
      </c>
      <c r="N30" s="158">
        <v>188</v>
      </c>
      <c r="O30" s="158">
        <v>27</v>
      </c>
      <c r="P30" s="179"/>
    </row>
    <row r="31" spans="1:16" ht="12.75">
      <c r="A31" s="103" t="s">
        <v>18</v>
      </c>
      <c r="B31" s="158">
        <v>23</v>
      </c>
      <c r="C31" s="158">
        <v>10</v>
      </c>
      <c r="D31" s="187">
        <v>392.7</v>
      </c>
      <c r="E31" s="187">
        <v>441.3</v>
      </c>
      <c r="F31" s="158">
        <v>11</v>
      </c>
      <c r="G31" s="97">
        <f t="shared" si="3"/>
        <v>47.82608695652174</v>
      </c>
      <c r="H31" s="158">
        <v>5</v>
      </c>
      <c r="I31" s="97">
        <f t="shared" si="0"/>
        <v>50</v>
      </c>
      <c r="J31" s="158">
        <v>11</v>
      </c>
      <c r="K31" s="97">
        <f t="shared" si="1"/>
        <v>91.66666666666666</v>
      </c>
      <c r="L31" s="158">
        <v>8</v>
      </c>
      <c r="M31" s="97">
        <f t="shared" si="2"/>
        <v>160</v>
      </c>
      <c r="N31" s="158">
        <v>1</v>
      </c>
      <c r="O31" s="158">
        <v>-3</v>
      </c>
      <c r="P31" s="179"/>
    </row>
    <row r="32" spans="1:16" ht="12.75">
      <c r="A32" s="103" t="s">
        <v>19</v>
      </c>
      <c r="B32" s="158">
        <v>546</v>
      </c>
      <c r="C32" s="158">
        <v>79</v>
      </c>
      <c r="D32" s="187">
        <v>1245.1</v>
      </c>
      <c r="E32" s="187">
        <v>897.8</v>
      </c>
      <c r="F32" s="158">
        <v>212</v>
      </c>
      <c r="G32" s="97">
        <f t="shared" si="3"/>
        <v>38.82783882783883</v>
      </c>
      <c r="H32" s="158">
        <v>27</v>
      </c>
      <c r="I32" s="97">
        <f t="shared" si="0"/>
        <v>34.177215189873415</v>
      </c>
      <c r="J32" s="158">
        <v>51</v>
      </c>
      <c r="K32" s="97">
        <f t="shared" si="1"/>
        <v>15.269461077844312</v>
      </c>
      <c r="L32" s="158">
        <v>4</v>
      </c>
      <c r="M32" s="97">
        <f t="shared" si="2"/>
        <v>7.6923076923076925</v>
      </c>
      <c r="N32" s="158">
        <v>283</v>
      </c>
      <c r="O32" s="158">
        <v>48</v>
      </c>
      <c r="P32" s="179"/>
    </row>
    <row r="33" spans="1:16" ht="12.75">
      <c r="A33" s="103" t="s">
        <v>20</v>
      </c>
      <c r="B33" s="158">
        <v>150</v>
      </c>
      <c r="C33" s="158">
        <v>17</v>
      </c>
      <c r="D33" s="187">
        <v>856.8</v>
      </c>
      <c r="E33" s="187">
        <v>443.2</v>
      </c>
      <c r="F33" s="158">
        <v>60</v>
      </c>
      <c r="G33" s="97">
        <f t="shared" si="3"/>
        <v>40</v>
      </c>
      <c r="H33" s="158">
        <v>10</v>
      </c>
      <c r="I33" s="97">
        <f t="shared" si="0"/>
        <v>58.82352941176471</v>
      </c>
      <c r="J33" s="158">
        <v>14</v>
      </c>
      <c r="K33" s="97">
        <f t="shared" si="1"/>
        <v>15.555555555555555</v>
      </c>
      <c r="L33" s="158">
        <v>2</v>
      </c>
      <c r="M33" s="97">
        <f t="shared" si="2"/>
        <v>28.57142857142857</v>
      </c>
      <c r="N33" s="158">
        <v>76</v>
      </c>
      <c r="O33" s="158">
        <v>5</v>
      </c>
      <c r="P33" s="179"/>
    </row>
    <row r="34" spans="1:16" ht="12.75">
      <c r="A34" s="103" t="s">
        <v>21</v>
      </c>
      <c r="B34" s="158">
        <v>329</v>
      </c>
      <c r="C34" s="158">
        <v>29</v>
      </c>
      <c r="D34" s="187">
        <v>799.9</v>
      </c>
      <c r="E34" s="187">
        <v>330.9</v>
      </c>
      <c r="F34" s="158">
        <v>111</v>
      </c>
      <c r="G34" s="97">
        <f t="shared" si="3"/>
        <v>33.73860182370821</v>
      </c>
      <c r="H34" s="158">
        <v>11</v>
      </c>
      <c r="I34" s="97">
        <f t="shared" si="0"/>
        <v>37.93103448275862</v>
      </c>
      <c r="J34" s="158">
        <v>15</v>
      </c>
      <c r="K34" s="97">
        <f t="shared" si="1"/>
        <v>6.8807339449541285</v>
      </c>
      <c r="L34" s="158">
        <v>13</v>
      </c>
      <c r="M34" s="97">
        <f t="shared" si="2"/>
        <v>72.22222222222221</v>
      </c>
      <c r="N34" s="158">
        <v>203</v>
      </c>
      <c r="O34" s="158">
        <v>5</v>
      </c>
      <c r="P34" s="179"/>
    </row>
    <row r="35" spans="1:16" ht="12.75">
      <c r="A35" s="103" t="s">
        <v>22</v>
      </c>
      <c r="B35" s="158">
        <v>4</v>
      </c>
      <c r="C35" s="158">
        <v>0</v>
      </c>
      <c r="D35" s="159">
        <v>84.89</v>
      </c>
      <c r="E35" s="159">
        <v>0</v>
      </c>
      <c r="F35" s="158">
        <v>1</v>
      </c>
      <c r="G35" s="97">
        <f t="shared" si="3"/>
        <v>25</v>
      </c>
      <c r="H35" s="158">
        <v>0</v>
      </c>
      <c r="I35" s="97" t="e">
        <f t="shared" si="0"/>
        <v>#DIV/0!</v>
      </c>
      <c r="J35" s="158">
        <v>0</v>
      </c>
      <c r="K35" s="97">
        <f t="shared" si="1"/>
        <v>0</v>
      </c>
      <c r="L35" s="158">
        <v>0</v>
      </c>
      <c r="M35" s="97" t="e">
        <f t="shared" si="2"/>
        <v>#DIV/0!</v>
      </c>
      <c r="N35" s="158">
        <v>3</v>
      </c>
      <c r="O35" s="158">
        <v>0</v>
      </c>
      <c r="P35" s="179"/>
    </row>
    <row r="36" spans="1:16" ht="12.75">
      <c r="A36" s="103" t="s">
        <v>23</v>
      </c>
      <c r="B36" s="158">
        <v>205</v>
      </c>
      <c r="C36" s="158">
        <v>29</v>
      </c>
      <c r="D36" s="187">
        <v>773.8</v>
      </c>
      <c r="E36" s="187">
        <v>533</v>
      </c>
      <c r="F36" s="158">
        <v>74</v>
      </c>
      <c r="G36" s="97">
        <f t="shared" si="3"/>
        <v>36.09756097560975</v>
      </c>
      <c r="H36" s="158">
        <v>16</v>
      </c>
      <c r="I36" s="97">
        <f t="shared" si="0"/>
        <v>55.172413793103445</v>
      </c>
      <c r="J36" s="158">
        <v>26</v>
      </c>
      <c r="K36" s="97">
        <f t="shared" si="1"/>
        <v>19.84732824427481</v>
      </c>
      <c r="L36" s="158">
        <v>8</v>
      </c>
      <c r="M36" s="97">
        <f t="shared" si="2"/>
        <v>61.53846153846154</v>
      </c>
      <c r="N36" s="158">
        <v>105</v>
      </c>
      <c r="O36" s="158">
        <v>5</v>
      </c>
      <c r="P36" s="179"/>
    </row>
    <row r="37" spans="1:16" ht="12.75">
      <c r="A37" s="103" t="s">
        <v>25</v>
      </c>
      <c r="B37" s="158">
        <v>226</v>
      </c>
      <c r="C37" s="158">
        <v>33</v>
      </c>
      <c r="D37" s="187">
        <v>1813.1</v>
      </c>
      <c r="E37" s="187">
        <v>1361.9</v>
      </c>
      <c r="F37" s="158">
        <v>73</v>
      </c>
      <c r="G37" s="97">
        <f t="shared" si="3"/>
        <v>32.30088495575221</v>
      </c>
      <c r="H37" s="158">
        <v>21</v>
      </c>
      <c r="I37" s="97">
        <f t="shared" si="0"/>
        <v>63.63636363636363</v>
      </c>
      <c r="J37" s="158">
        <v>12</v>
      </c>
      <c r="K37" s="97">
        <f t="shared" si="1"/>
        <v>7.8431372549019605</v>
      </c>
      <c r="L37" s="158">
        <v>5</v>
      </c>
      <c r="M37" s="97">
        <f t="shared" si="2"/>
        <v>41.66666666666667</v>
      </c>
      <c r="N37" s="158">
        <v>141</v>
      </c>
      <c r="O37" s="158">
        <v>7</v>
      </c>
      <c r="P37" s="179"/>
    </row>
    <row r="38" spans="1:16" ht="12.75">
      <c r="A38" s="103" t="s">
        <v>138</v>
      </c>
      <c r="B38" s="158">
        <v>4558</v>
      </c>
      <c r="C38" s="158">
        <v>735</v>
      </c>
      <c r="D38" s="187">
        <v>799.4</v>
      </c>
      <c r="E38" s="187">
        <v>609.4</v>
      </c>
      <c r="F38" s="158">
        <v>1475</v>
      </c>
      <c r="G38" s="97">
        <f t="shared" si="3"/>
        <v>32.36068451075033</v>
      </c>
      <c r="H38" s="158">
        <v>357</v>
      </c>
      <c r="I38" s="97">
        <f t="shared" si="0"/>
        <v>48.57142857142857</v>
      </c>
      <c r="J38" s="158">
        <v>899</v>
      </c>
      <c r="K38" s="97">
        <f t="shared" si="1"/>
        <v>29.15990917937074</v>
      </c>
      <c r="L38" s="158">
        <v>131</v>
      </c>
      <c r="M38" s="97">
        <f t="shared" si="2"/>
        <v>34.65608465608466</v>
      </c>
      <c r="N38" s="158">
        <v>2184</v>
      </c>
      <c r="O38" s="158">
        <v>247</v>
      </c>
      <c r="P38" s="179"/>
    </row>
    <row r="39" spans="1:16" ht="14.25">
      <c r="A39" s="88"/>
      <c r="B39" s="206"/>
      <c r="C39" s="206"/>
      <c r="D39" s="200" t="s">
        <v>170</v>
      </c>
      <c r="E39" s="206"/>
      <c r="F39" s="206"/>
      <c r="G39" s="206"/>
      <c r="H39" s="206"/>
      <c r="I39" s="206"/>
      <c r="J39" s="206"/>
      <c r="K39" s="206"/>
      <c r="L39" s="201"/>
      <c r="M39" s="201"/>
      <c r="N39" s="179"/>
      <c r="O39" s="179"/>
      <c r="P39" s="179"/>
    </row>
    <row r="40" spans="1:16" ht="14.25">
      <c r="A40" s="99" t="s">
        <v>1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1"/>
      <c r="M40" s="201"/>
      <c r="N40" s="179"/>
      <c r="O40" s="179"/>
      <c r="P40" s="179"/>
    </row>
    <row r="41" spans="1:16" ht="14.25">
      <c r="A41" s="99" t="s">
        <v>34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1"/>
      <c r="M41" s="201"/>
      <c r="N41" s="179"/>
      <c r="O41" s="179"/>
      <c r="P41" s="179"/>
    </row>
    <row r="42" spans="1:16" ht="24" customHeight="1">
      <c r="A42" s="211" t="s">
        <v>2</v>
      </c>
      <c r="B42" s="207" t="s">
        <v>165</v>
      </c>
      <c r="C42" s="208"/>
      <c r="D42" s="207" t="s">
        <v>166</v>
      </c>
      <c r="E42" s="208"/>
      <c r="F42" s="207" t="s">
        <v>145</v>
      </c>
      <c r="G42" s="207" t="s">
        <v>167</v>
      </c>
      <c r="H42" s="208"/>
      <c r="I42" s="207" t="s">
        <v>146</v>
      </c>
      <c r="J42" s="207" t="s">
        <v>9</v>
      </c>
      <c r="K42" s="208"/>
      <c r="L42" s="163" t="s">
        <v>35</v>
      </c>
      <c r="M42" s="164"/>
      <c r="N42" s="234" t="s">
        <v>77</v>
      </c>
      <c r="O42" s="233" t="s">
        <v>101</v>
      </c>
      <c r="P42" s="233" t="s">
        <v>149</v>
      </c>
    </row>
    <row r="43" spans="1:16" ht="15" customHeight="1">
      <c r="A43" s="212"/>
      <c r="B43" s="198" t="s">
        <v>3</v>
      </c>
      <c r="C43" s="198" t="s">
        <v>4</v>
      </c>
      <c r="D43" s="198" t="s">
        <v>3</v>
      </c>
      <c r="E43" s="198" t="s">
        <v>4</v>
      </c>
      <c r="F43" s="208"/>
      <c r="G43" s="198" t="s">
        <v>3</v>
      </c>
      <c r="H43" s="198" t="s">
        <v>4</v>
      </c>
      <c r="I43" s="208"/>
      <c r="J43" s="198" t="s">
        <v>3</v>
      </c>
      <c r="K43" s="198" t="s">
        <v>4</v>
      </c>
      <c r="L43" s="198" t="s">
        <v>3</v>
      </c>
      <c r="M43" s="198" t="s">
        <v>4</v>
      </c>
      <c r="N43" s="234"/>
      <c r="O43" s="233"/>
      <c r="P43" s="233"/>
    </row>
    <row r="44" spans="1:16" ht="14.25" customHeight="1">
      <c r="A44" s="146" t="s">
        <v>10</v>
      </c>
      <c r="B44" s="158">
        <v>336</v>
      </c>
      <c r="C44" s="159">
        <v>8.04</v>
      </c>
      <c r="D44" s="158">
        <v>186</v>
      </c>
      <c r="E44" s="159">
        <v>4.44</v>
      </c>
      <c r="F44" s="159">
        <v>1.81</v>
      </c>
      <c r="G44" s="158">
        <v>226</v>
      </c>
      <c r="H44" s="159">
        <v>5</v>
      </c>
      <c r="I44" s="189" t="s">
        <v>24</v>
      </c>
      <c r="J44" s="158">
        <v>330</v>
      </c>
      <c r="K44" s="159">
        <v>7.45</v>
      </c>
      <c r="L44" s="158">
        <v>118</v>
      </c>
      <c r="M44" s="159">
        <v>2.82</v>
      </c>
      <c r="N44" s="165">
        <f>L44/B44*100</f>
        <v>35.11904761904761</v>
      </c>
      <c r="O44" s="186"/>
      <c r="P44" s="166">
        <f aca="true" t="shared" si="4" ref="P44:P58">B44-L44-O44</f>
        <v>218</v>
      </c>
    </row>
    <row r="45" spans="1:16" ht="19.5" customHeight="1">
      <c r="A45" s="146" t="s">
        <v>12</v>
      </c>
      <c r="B45" s="158">
        <v>29</v>
      </c>
      <c r="C45" s="159">
        <v>5.53</v>
      </c>
      <c r="D45" s="158">
        <v>31</v>
      </c>
      <c r="E45" s="159">
        <v>5.83</v>
      </c>
      <c r="F45" s="159">
        <v>-1.06</v>
      </c>
      <c r="G45" s="158">
        <v>21</v>
      </c>
      <c r="H45" s="159">
        <v>4</v>
      </c>
      <c r="I45" s="189" t="s">
        <v>24</v>
      </c>
      <c r="J45" s="158">
        <v>33</v>
      </c>
      <c r="K45" s="159">
        <v>6.29</v>
      </c>
      <c r="L45" s="158">
        <v>13</v>
      </c>
      <c r="M45" s="159">
        <v>2.48</v>
      </c>
      <c r="N45" s="165">
        <f aca="true" t="shared" si="5" ref="N45:N58">L45/B45*100</f>
        <v>44.827586206896555</v>
      </c>
      <c r="O45" s="186"/>
      <c r="P45" s="166">
        <f t="shared" si="4"/>
        <v>16</v>
      </c>
    </row>
    <row r="46" spans="1:16" ht="14.25" customHeight="1">
      <c r="A46" s="146" t="s">
        <v>13</v>
      </c>
      <c r="B46" s="158">
        <v>23</v>
      </c>
      <c r="C46" s="159">
        <v>6.67</v>
      </c>
      <c r="D46" s="158">
        <v>25</v>
      </c>
      <c r="E46" s="159">
        <v>7.14</v>
      </c>
      <c r="F46" s="159">
        <v>-1.07</v>
      </c>
      <c r="G46" s="158">
        <v>11</v>
      </c>
      <c r="H46" s="159">
        <v>3</v>
      </c>
      <c r="I46" s="190" t="s">
        <v>63</v>
      </c>
      <c r="J46" s="158">
        <v>17</v>
      </c>
      <c r="K46" s="159">
        <v>4.47</v>
      </c>
      <c r="L46" s="158">
        <v>10</v>
      </c>
      <c r="M46" s="159">
        <v>2.9</v>
      </c>
      <c r="N46" s="165">
        <f t="shared" si="5"/>
        <v>43.47826086956522</v>
      </c>
      <c r="O46" s="186"/>
      <c r="P46" s="166">
        <f t="shared" si="4"/>
        <v>13</v>
      </c>
    </row>
    <row r="47" spans="1:16" ht="14.25" customHeight="1">
      <c r="A47" s="146" t="s">
        <v>14</v>
      </c>
      <c r="B47" s="158">
        <v>13</v>
      </c>
      <c r="C47" s="159">
        <v>12.29</v>
      </c>
      <c r="D47" s="158">
        <v>9</v>
      </c>
      <c r="E47" s="159">
        <v>8.42</v>
      </c>
      <c r="F47" s="159">
        <v>1.46</v>
      </c>
      <c r="G47" s="158">
        <v>5</v>
      </c>
      <c r="H47" s="159">
        <v>4</v>
      </c>
      <c r="I47" s="190" t="s">
        <v>63</v>
      </c>
      <c r="J47" s="158">
        <v>10</v>
      </c>
      <c r="K47" s="159">
        <v>8.58</v>
      </c>
      <c r="L47" s="158">
        <v>6</v>
      </c>
      <c r="M47" s="159">
        <v>5.67</v>
      </c>
      <c r="N47" s="165">
        <f t="shared" si="5"/>
        <v>46.15384615384615</v>
      </c>
      <c r="O47" s="186"/>
      <c r="P47" s="166">
        <f t="shared" si="4"/>
        <v>7</v>
      </c>
    </row>
    <row r="48" spans="1:16" ht="14.25" customHeight="1">
      <c r="A48" s="146" t="s">
        <v>15</v>
      </c>
      <c r="B48" s="158">
        <v>4</v>
      </c>
      <c r="C48" s="159">
        <v>3.13</v>
      </c>
      <c r="D48" s="158">
        <v>8</v>
      </c>
      <c r="E48" s="159">
        <v>6.16</v>
      </c>
      <c r="F48" s="159">
        <v>-1.97</v>
      </c>
      <c r="G48" s="158">
        <v>5</v>
      </c>
      <c r="H48" s="159">
        <v>4</v>
      </c>
      <c r="I48" s="158" t="s">
        <v>11</v>
      </c>
      <c r="J48" s="158">
        <v>8</v>
      </c>
      <c r="K48" s="159">
        <v>6.45</v>
      </c>
      <c r="L48" s="158">
        <v>0</v>
      </c>
      <c r="M48" s="159">
        <v>0</v>
      </c>
      <c r="N48" s="165">
        <f t="shared" si="5"/>
        <v>0</v>
      </c>
      <c r="O48" s="186"/>
      <c r="P48" s="166">
        <f t="shared" si="4"/>
        <v>4</v>
      </c>
    </row>
    <row r="49" spans="1:16" ht="14.25" customHeight="1">
      <c r="A49" s="146" t="s">
        <v>16</v>
      </c>
      <c r="B49" s="158">
        <v>6</v>
      </c>
      <c r="C49" s="159">
        <v>5.4</v>
      </c>
      <c r="D49" s="158">
        <v>8</v>
      </c>
      <c r="E49" s="159">
        <v>7.05</v>
      </c>
      <c r="F49" s="159">
        <v>-1.31</v>
      </c>
      <c r="G49" s="158">
        <v>3</v>
      </c>
      <c r="H49" s="159">
        <v>3</v>
      </c>
      <c r="I49" s="188" t="s">
        <v>26</v>
      </c>
      <c r="J49" s="158">
        <v>8</v>
      </c>
      <c r="K49" s="159">
        <v>7.58</v>
      </c>
      <c r="L49" s="158">
        <v>4</v>
      </c>
      <c r="M49" s="159">
        <v>3.6</v>
      </c>
      <c r="N49" s="165">
        <f t="shared" si="5"/>
        <v>66.66666666666666</v>
      </c>
      <c r="O49" s="186"/>
      <c r="P49" s="166">
        <f t="shared" si="4"/>
        <v>2</v>
      </c>
    </row>
    <row r="50" spans="1:16" ht="14.25" customHeight="1">
      <c r="A50" s="146" t="s">
        <v>17</v>
      </c>
      <c r="B50" s="158">
        <v>2</v>
      </c>
      <c r="C50" s="159">
        <v>7.11</v>
      </c>
      <c r="D50" s="158">
        <v>2</v>
      </c>
      <c r="E50" s="159">
        <v>7.17</v>
      </c>
      <c r="F50" s="159">
        <v>-1.01</v>
      </c>
      <c r="G50" s="158">
        <v>2</v>
      </c>
      <c r="H50" s="159">
        <v>7</v>
      </c>
      <c r="I50" s="158" t="s">
        <v>11</v>
      </c>
      <c r="J50" s="158">
        <v>2</v>
      </c>
      <c r="K50" s="159">
        <v>7.16</v>
      </c>
      <c r="L50" s="158">
        <v>2</v>
      </c>
      <c r="M50" s="159">
        <v>7.11</v>
      </c>
      <c r="N50" s="165">
        <f t="shared" si="5"/>
        <v>100</v>
      </c>
      <c r="O50" s="186"/>
      <c r="P50" s="166">
        <f t="shared" si="4"/>
        <v>0</v>
      </c>
    </row>
    <row r="51" spans="1:16" ht="14.25" customHeight="1">
      <c r="A51" s="146" t="s">
        <v>18</v>
      </c>
      <c r="B51" s="158">
        <v>0</v>
      </c>
      <c r="C51" s="159">
        <v>0</v>
      </c>
      <c r="D51" s="158">
        <v>1</v>
      </c>
      <c r="E51" s="159">
        <v>15.51</v>
      </c>
      <c r="F51" s="159">
        <v>-15.51</v>
      </c>
      <c r="G51" s="158">
        <v>0</v>
      </c>
      <c r="H51" s="159">
        <v>6</v>
      </c>
      <c r="I51" s="158" t="s">
        <v>11</v>
      </c>
      <c r="J51" s="158">
        <v>1</v>
      </c>
      <c r="K51" s="159">
        <v>19.58</v>
      </c>
      <c r="L51" s="158">
        <v>0</v>
      </c>
      <c r="M51" s="159">
        <v>0</v>
      </c>
      <c r="N51" s="165" t="e">
        <f t="shared" si="5"/>
        <v>#DIV/0!</v>
      </c>
      <c r="O51" s="186"/>
      <c r="P51" s="166">
        <f t="shared" si="4"/>
        <v>0</v>
      </c>
    </row>
    <row r="52" spans="1:16" ht="14.25" customHeight="1">
      <c r="A52" s="146" t="s">
        <v>19</v>
      </c>
      <c r="B52" s="158">
        <v>3</v>
      </c>
      <c r="C52" s="159">
        <v>6.84</v>
      </c>
      <c r="D52" s="158">
        <v>1</v>
      </c>
      <c r="E52" s="159">
        <v>2.27</v>
      </c>
      <c r="F52" s="159">
        <v>3.02</v>
      </c>
      <c r="G52" s="158">
        <v>2</v>
      </c>
      <c r="H52" s="159">
        <v>4</v>
      </c>
      <c r="I52" s="189" t="s">
        <v>24</v>
      </c>
      <c r="J52" s="158">
        <v>3</v>
      </c>
      <c r="K52" s="159">
        <v>6.95</v>
      </c>
      <c r="L52" s="158">
        <v>1</v>
      </c>
      <c r="M52" s="159">
        <v>2.28</v>
      </c>
      <c r="N52" s="165">
        <f t="shared" si="5"/>
        <v>33.33333333333333</v>
      </c>
      <c r="O52" s="186"/>
      <c r="P52" s="166">
        <f t="shared" si="4"/>
        <v>2</v>
      </c>
    </row>
    <row r="53" spans="1:16" ht="14.25" customHeight="1">
      <c r="A53" s="146" t="s">
        <v>20</v>
      </c>
      <c r="B53" s="158">
        <v>0</v>
      </c>
      <c r="C53" s="159">
        <v>0</v>
      </c>
      <c r="D53" s="158">
        <v>0</v>
      </c>
      <c r="E53" s="159">
        <v>0</v>
      </c>
      <c r="F53" s="159">
        <v>0</v>
      </c>
      <c r="G53" s="158">
        <v>0</v>
      </c>
      <c r="H53" s="159">
        <v>0</v>
      </c>
      <c r="I53" s="188" t="s">
        <v>26</v>
      </c>
      <c r="J53" s="158">
        <v>0</v>
      </c>
      <c r="K53" s="159">
        <v>0</v>
      </c>
      <c r="L53" s="158">
        <v>0</v>
      </c>
      <c r="M53" s="159">
        <v>0</v>
      </c>
      <c r="N53" s="165" t="e">
        <f t="shared" si="5"/>
        <v>#DIV/0!</v>
      </c>
      <c r="O53" s="186"/>
      <c r="P53" s="166">
        <f t="shared" si="4"/>
        <v>0</v>
      </c>
    </row>
    <row r="54" spans="1:16" ht="14.25" customHeight="1">
      <c r="A54" s="146" t="s">
        <v>21</v>
      </c>
      <c r="B54" s="158">
        <v>1</v>
      </c>
      <c r="C54" s="159">
        <v>2.43</v>
      </c>
      <c r="D54" s="158">
        <v>1</v>
      </c>
      <c r="E54" s="159">
        <v>2.43</v>
      </c>
      <c r="F54" s="159">
        <v>1</v>
      </c>
      <c r="G54" s="158">
        <v>2</v>
      </c>
      <c r="H54" s="159">
        <v>4</v>
      </c>
      <c r="I54" s="158" t="s">
        <v>11</v>
      </c>
      <c r="J54" s="158">
        <v>4</v>
      </c>
      <c r="K54" s="159">
        <v>9.07</v>
      </c>
      <c r="L54" s="158">
        <v>0</v>
      </c>
      <c r="M54" s="159">
        <v>0</v>
      </c>
      <c r="N54" s="165">
        <f t="shared" si="5"/>
        <v>0</v>
      </c>
      <c r="O54" s="186"/>
      <c r="P54" s="166">
        <f t="shared" si="4"/>
        <v>1</v>
      </c>
    </row>
    <row r="55" spans="1:16" ht="14.25" customHeight="1">
      <c r="A55" s="146" t="s">
        <v>22</v>
      </c>
      <c r="B55" s="158">
        <v>0</v>
      </c>
      <c r="C55" s="159">
        <v>0</v>
      </c>
      <c r="D55" s="158">
        <v>0</v>
      </c>
      <c r="E55" s="159">
        <v>0</v>
      </c>
      <c r="F55" s="159">
        <v>0</v>
      </c>
      <c r="G55" s="158">
        <v>0</v>
      </c>
      <c r="H55" s="159">
        <v>0</v>
      </c>
      <c r="I55" s="188" t="s">
        <v>26</v>
      </c>
      <c r="J55" s="158">
        <v>0</v>
      </c>
      <c r="K55" s="159">
        <v>0</v>
      </c>
      <c r="L55" s="158">
        <v>0</v>
      </c>
      <c r="M55" s="159">
        <v>0</v>
      </c>
      <c r="N55" s="165" t="e">
        <f t="shared" si="5"/>
        <v>#DIV/0!</v>
      </c>
      <c r="O55" s="186"/>
      <c r="P55" s="166">
        <f t="shared" si="4"/>
        <v>0</v>
      </c>
    </row>
    <row r="56" spans="1:16" ht="14.25" customHeight="1">
      <c r="A56" s="146" t="s">
        <v>23</v>
      </c>
      <c r="B56" s="158">
        <v>0</v>
      </c>
      <c r="C56" s="159">
        <v>0</v>
      </c>
      <c r="D56" s="158">
        <v>1</v>
      </c>
      <c r="E56" s="159">
        <v>3.75</v>
      </c>
      <c r="F56" s="159">
        <v>-3.75</v>
      </c>
      <c r="G56" s="158">
        <v>1</v>
      </c>
      <c r="H56" s="159">
        <v>3</v>
      </c>
      <c r="I56" s="158" t="s">
        <v>11</v>
      </c>
      <c r="J56" s="158">
        <v>2</v>
      </c>
      <c r="K56" s="159">
        <v>7.91</v>
      </c>
      <c r="L56" s="158">
        <v>0</v>
      </c>
      <c r="M56" s="159">
        <v>0</v>
      </c>
      <c r="N56" s="165" t="e">
        <f t="shared" si="5"/>
        <v>#DIV/0!</v>
      </c>
      <c r="O56" s="186"/>
      <c r="P56" s="166">
        <f t="shared" si="4"/>
        <v>0</v>
      </c>
    </row>
    <row r="57" spans="1:16" ht="14.25" customHeight="1">
      <c r="A57" s="146" t="s">
        <v>25</v>
      </c>
      <c r="B57" s="158">
        <v>0</v>
      </c>
      <c r="C57" s="159">
        <v>0</v>
      </c>
      <c r="D57" s="158">
        <v>0</v>
      </c>
      <c r="E57" s="159">
        <v>0</v>
      </c>
      <c r="F57" s="159">
        <v>0</v>
      </c>
      <c r="G57" s="158">
        <v>0</v>
      </c>
      <c r="H57" s="159">
        <v>0</v>
      </c>
      <c r="I57" s="188" t="s">
        <v>26</v>
      </c>
      <c r="J57" s="158">
        <v>0</v>
      </c>
      <c r="K57" s="159">
        <v>0</v>
      </c>
      <c r="L57" s="158">
        <v>0</v>
      </c>
      <c r="M57" s="159">
        <v>0</v>
      </c>
      <c r="N57" s="165" t="e">
        <f t="shared" si="5"/>
        <v>#DIV/0!</v>
      </c>
      <c r="O57" s="186"/>
      <c r="P57" s="166">
        <f t="shared" si="4"/>
        <v>0</v>
      </c>
    </row>
    <row r="58" spans="1:16" ht="15.75" customHeight="1">
      <c r="A58" s="146" t="s">
        <v>138</v>
      </c>
      <c r="B58" s="158">
        <v>31</v>
      </c>
      <c r="C58" s="159">
        <v>5.44</v>
      </c>
      <c r="D58" s="158">
        <v>31</v>
      </c>
      <c r="E58" s="159">
        <v>5.37</v>
      </c>
      <c r="F58" s="159">
        <v>1.01</v>
      </c>
      <c r="G58" s="158">
        <v>22</v>
      </c>
      <c r="H58" s="159">
        <v>4</v>
      </c>
      <c r="I58" s="189" t="s">
        <v>24</v>
      </c>
      <c r="J58" s="158">
        <v>33</v>
      </c>
      <c r="K58" s="159">
        <v>5.8</v>
      </c>
      <c r="L58" s="158">
        <v>14</v>
      </c>
      <c r="M58" s="159">
        <v>2.46</v>
      </c>
      <c r="N58" s="165">
        <f t="shared" si="5"/>
        <v>45.16129032258064</v>
      </c>
      <c r="O58" s="186"/>
      <c r="P58" s="166">
        <f t="shared" si="4"/>
        <v>17</v>
      </c>
    </row>
    <row r="59" spans="1:16" ht="14.25">
      <c r="A59" s="99"/>
      <c r="B59" s="206"/>
      <c r="C59" s="200" t="s">
        <v>170</v>
      </c>
      <c r="D59" s="200"/>
      <c r="E59" s="206"/>
      <c r="F59" s="206"/>
      <c r="G59" s="206"/>
      <c r="H59" s="206"/>
      <c r="I59" s="206"/>
      <c r="J59" s="206"/>
      <c r="K59" s="206"/>
      <c r="L59" s="201"/>
      <c r="M59" s="201"/>
      <c r="N59" s="179"/>
      <c r="O59" s="179"/>
      <c r="P59" s="179"/>
    </row>
    <row r="60" spans="1:16" ht="14.25">
      <c r="A60" s="99" t="s">
        <v>1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1"/>
      <c r="M60" s="201"/>
      <c r="N60" s="179"/>
      <c r="O60" s="179"/>
      <c r="P60" s="179"/>
    </row>
    <row r="61" spans="1:16" ht="14.25">
      <c r="A61" s="99" t="s">
        <v>147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1"/>
      <c r="M61" s="201"/>
      <c r="N61" s="179"/>
      <c r="O61" s="179"/>
      <c r="P61" s="179"/>
    </row>
    <row r="62" spans="1:16" ht="15" customHeight="1">
      <c r="A62" s="211" t="s">
        <v>2</v>
      </c>
      <c r="B62" s="207" t="s">
        <v>165</v>
      </c>
      <c r="C62" s="208"/>
      <c r="D62" s="207" t="s">
        <v>166</v>
      </c>
      <c r="E62" s="208"/>
      <c r="F62" s="207" t="s">
        <v>145</v>
      </c>
      <c r="G62" s="207" t="s">
        <v>167</v>
      </c>
      <c r="H62" s="208"/>
      <c r="I62" s="207" t="s">
        <v>146</v>
      </c>
      <c r="J62" s="207" t="s">
        <v>9</v>
      </c>
      <c r="K62" s="208"/>
      <c r="L62" s="163" t="s">
        <v>35</v>
      </c>
      <c r="M62" s="164"/>
      <c r="N62" s="234" t="s">
        <v>77</v>
      </c>
      <c r="O62" s="233" t="s">
        <v>101</v>
      </c>
      <c r="P62" s="233" t="s">
        <v>110</v>
      </c>
    </row>
    <row r="63" spans="1:16" ht="18" customHeight="1">
      <c r="A63" s="212"/>
      <c r="B63" s="198" t="s">
        <v>3</v>
      </c>
      <c r="C63" s="198" t="s">
        <v>4</v>
      </c>
      <c r="D63" s="198" t="s">
        <v>3</v>
      </c>
      <c r="E63" s="198" t="s">
        <v>4</v>
      </c>
      <c r="F63" s="208"/>
      <c r="G63" s="198" t="s">
        <v>3</v>
      </c>
      <c r="H63" s="198" t="s">
        <v>4</v>
      </c>
      <c r="I63" s="208"/>
      <c r="J63" s="198" t="s">
        <v>3</v>
      </c>
      <c r="K63" s="198" t="s">
        <v>4</v>
      </c>
      <c r="L63" s="198" t="s">
        <v>3</v>
      </c>
      <c r="M63" s="198" t="s">
        <v>4</v>
      </c>
      <c r="N63" s="234"/>
      <c r="O63" s="233"/>
      <c r="P63" s="233"/>
    </row>
    <row r="64" spans="1:16" ht="14.25" customHeight="1">
      <c r="A64" s="147" t="s">
        <v>10</v>
      </c>
      <c r="B64" s="158">
        <v>662</v>
      </c>
      <c r="C64" s="159">
        <v>15.85</v>
      </c>
      <c r="D64" s="158">
        <v>531</v>
      </c>
      <c r="E64" s="159">
        <v>12.67</v>
      </c>
      <c r="F64" s="159">
        <v>1.25</v>
      </c>
      <c r="G64" s="158">
        <v>479</v>
      </c>
      <c r="H64" s="159">
        <v>11</v>
      </c>
      <c r="I64" s="189" t="s">
        <v>24</v>
      </c>
      <c r="J64" s="158">
        <v>645</v>
      </c>
      <c r="K64" s="159">
        <v>15.09</v>
      </c>
      <c r="L64" s="158">
        <v>342</v>
      </c>
      <c r="M64" s="159">
        <v>8.19</v>
      </c>
      <c r="N64" s="165">
        <f aca="true" t="shared" si="6" ref="N64:N78">L64/B64*100</f>
        <v>51.66163141993958</v>
      </c>
      <c r="O64" s="186"/>
      <c r="P64" s="166">
        <f aca="true" t="shared" si="7" ref="P64:P78">B64-L64-O64</f>
        <v>320</v>
      </c>
    </row>
    <row r="65" spans="1:16" ht="14.25" customHeight="1">
      <c r="A65" s="147" t="s">
        <v>12</v>
      </c>
      <c r="B65" s="158">
        <v>57</v>
      </c>
      <c r="C65" s="159">
        <v>10.86</v>
      </c>
      <c r="D65" s="158">
        <v>33</v>
      </c>
      <c r="E65" s="159">
        <v>6.21</v>
      </c>
      <c r="F65" s="159">
        <v>1.75</v>
      </c>
      <c r="G65" s="158">
        <v>31</v>
      </c>
      <c r="H65" s="159">
        <v>6</v>
      </c>
      <c r="I65" s="190" t="s">
        <v>63</v>
      </c>
      <c r="J65" s="158">
        <v>50</v>
      </c>
      <c r="K65" s="159">
        <v>9.44</v>
      </c>
      <c r="L65" s="158">
        <v>27</v>
      </c>
      <c r="M65" s="159">
        <v>5.14</v>
      </c>
      <c r="N65" s="165">
        <f t="shared" si="6"/>
        <v>47.368421052631575</v>
      </c>
      <c r="O65" s="186"/>
      <c r="P65" s="166">
        <f t="shared" si="7"/>
        <v>30</v>
      </c>
    </row>
    <row r="66" spans="1:16" ht="14.25" customHeight="1">
      <c r="A66" s="147" t="s">
        <v>13</v>
      </c>
      <c r="B66" s="158">
        <v>33</v>
      </c>
      <c r="C66" s="159">
        <v>9.58</v>
      </c>
      <c r="D66" s="158">
        <v>11</v>
      </c>
      <c r="E66" s="159">
        <v>3.14</v>
      </c>
      <c r="F66" s="159">
        <v>3.05</v>
      </c>
      <c r="G66" s="158">
        <v>15</v>
      </c>
      <c r="H66" s="159">
        <v>4</v>
      </c>
      <c r="I66" s="190" t="s">
        <v>63</v>
      </c>
      <c r="J66" s="158">
        <v>31</v>
      </c>
      <c r="K66" s="159">
        <v>8.25</v>
      </c>
      <c r="L66" s="158">
        <v>15</v>
      </c>
      <c r="M66" s="159">
        <v>4.35</v>
      </c>
      <c r="N66" s="165">
        <f t="shared" si="6"/>
        <v>45.45454545454545</v>
      </c>
      <c r="O66" s="186"/>
      <c r="P66" s="166">
        <f t="shared" si="7"/>
        <v>18</v>
      </c>
    </row>
    <row r="67" spans="1:16" ht="14.25" customHeight="1">
      <c r="A67" s="147" t="s">
        <v>14</v>
      </c>
      <c r="B67" s="158">
        <v>17</v>
      </c>
      <c r="C67" s="159">
        <v>16.07</v>
      </c>
      <c r="D67" s="158">
        <v>5</v>
      </c>
      <c r="E67" s="159">
        <v>4.68</v>
      </c>
      <c r="F67" s="159">
        <v>3.43</v>
      </c>
      <c r="G67" s="158">
        <v>6</v>
      </c>
      <c r="H67" s="159">
        <v>6</v>
      </c>
      <c r="I67" s="190" t="s">
        <v>63</v>
      </c>
      <c r="J67" s="158">
        <v>12</v>
      </c>
      <c r="K67" s="159">
        <v>10.58</v>
      </c>
      <c r="L67" s="158">
        <v>12</v>
      </c>
      <c r="M67" s="159">
        <v>11.34</v>
      </c>
      <c r="N67" s="165">
        <f t="shared" si="6"/>
        <v>70.58823529411765</v>
      </c>
      <c r="O67" s="186"/>
      <c r="P67" s="166">
        <f t="shared" si="7"/>
        <v>5</v>
      </c>
    </row>
    <row r="68" spans="1:16" ht="14.25" customHeight="1">
      <c r="A68" s="147" t="s">
        <v>15</v>
      </c>
      <c r="B68" s="158">
        <v>9</v>
      </c>
      <c r="C68" s="159">
        <v>7.04</v>
      </c>
      <c r="D68" s="158">
        <v>4</v>
      </c>
      <c r="E68" s="159">
        <v>3.08</v>
      </c>
      <c r="F68" s="159">
        <v>2.29</v>
      </c>
      <c r="G68" s="158">
        <v>7</v>
      </c>
      <c r="H68" s="159">
        <v>5</v>
      </c>
      <c r="I68" s="188" t="s">
        <v>26</v>
      </c>
      <c r="J68" s="158">
        <v>14</v>
      </c>
      <c r="K68" s="159">
        <v>10.24</v>
      </c>
      <c r="L68" s="158">
        <v>2</v>
      </c>
      <c r="M68" s="159">
        <v>1.57</v>
      </c>
      <c r="N68" s="165">
        <f t="shared" si="6"/>
        <v>22.22222222222222</v>
      </c>
      <c r="O68" s="186"/>
      <c r="P68" s="166">
        <f t="shared" si="7"/>
        <v>7</v>
      </c>
    </row>
    <row r="69" spans="1:16" ht="14.25" customHeight="1">
      <c r="A69" s="147" t="s">
        <v>16</v>
      </c>
      <c r="B69" s="158">
        <v>7</v>
      </c>
      <c r="C69" s="159">
        <v>6.3</v>
      </c>
      <c r="D69" s="158">
        <v>2</v>
      </c>
      <c r="E69" s="159">
        <v>1.76</v>
      </c>
      <c r="F69" s="159">
        <v>3.57</v>
      </c>
      <c r="G69" s="158">
        <v>1</v>
      </c>
      <c r="H69" s="159">
        <v>1</v>
      </c>
      <c r="I69" s="190" t="s">
        <v>63</v>
      </c>
      <c r="J69" s="158">
        <v>3</v>
      </c>
      <c r="K69" s="159">
        <v>2.47</v>
      </c>
      <c r="L69" s="158">
        <v>1</v>
      </c>
      <c r="M69" s="159">
        <v>0.9</v>
      </c>
      <c r="N69" s="165">
        <f t="shared" si="6"/>
        <v>14.285714285714285</v>
      </c>
      <c r="O69" s="186"/>
      <c r="P69" s="166">
        <f t="shared" si="7"/>
        <v>6</v>
      </c>
    </row>
    <row r="70" spans="1:16" ht="14.25" customHeight="1">
      <c r="A70" s="147" t="s">
        <v>17</v>
      </c>
      <c r="B70" s="158">
        <v>5</v>
      </c>
      <c r="C70" s="159">
        <v>17.76</v>
      </c>
      <c r="D70" s="158">
        <v>2</v>
      </c>
      <c r="E70" s="159">
        <v>7.17</v>
      </c>
      <c r="F70" s="159">
        <v>2.48</v>
      </c>
      <c r="G70" s="158">
        <v>2</v>
      </c>
      <c r="H70" s="159">
        <v>6</v>
      </c>
      <c r="I70" s="189" t="s">
        <v>24</v>
      </c>
      <c r="J70" s="158">
        <v>5</v>
      </c>
      <c r="K70" s="159">
        <v>16.47</v>
      </c>
      <c r="L70" s="158">
        <v>3</v>
      </c>
      <c r="M70" s="159">
        <v>10.66</v>
      </c>
      <c r="N70" s="165">
        <f t="shared" si="6"/>
        <v>60</v>
      </c>
      <c r="O70" s="186"/>
      <c r="P70" s="166">
        <f t="shared" si="7"/>
        <v>2</v>
      </c>
    </row>
    <row r="71" spans="1:16" ht="14.25" customHeight="1">
      <c r="A71" s="147" t="s">
        <v>18</v>
      </c>
      <c r="B71" s="158">
        <v>3</v>
      </c>
      <c r="C71" s="159">
        <v>51.22</v>
      </c>
      <c r="D71" s="158">
        <v>0</v>
      </c>
      <c r="E71" s="159">
        <v>0</v>
      </c>
      <c r="F71" s="159">
        <v>51.22</v>
      </c>
      <c r="G71" s="158">
        <v>1</v>
      </c>
      <c r="H71" s="159">
        <v>12</v>
      </c>
      <c r="I71" s="190" t="s">
        <v>63</v>
      </c>
      <c r="J71" s="158">
        <v>2</v>
      </c>
      <c r="K71" s="159">
        <v>33.44</v>
      </c>
      <c r="L71" s="158">
        <v>2</v>
      </c>
      <c r="M71" s="159">
        <v>34.15</v>
      </c>
      <c r="N71" s="165">
        <f t="shared" si="6"/>
        <v>66.66666666666666</v>
      </c>
      <c r="O71" s="186"/>
      <c r="P71" s="166">
        <f t="shared" si="7"/>
        <v>1</v>
      </c>
    </row>
    <row r="72" spans="1:16" ht="14.25" customHeight="1">
      <c r="A72" s="147" t="s">
        <v>19</v>
      </c>
      <c r="B72" s="158">
        <v>14</v>
      </c>
      <c r="C72" s="159">
        <v>31.92</v>
      </c>
      <c r="D72" s="158">
        <v>8</v>
      </c>
      <c r="E72" s="159">
        <v>18.14</v>
      </c>
      <c r="F72" s="159">
        <v>1.76</v>
      </c>
      <c r="G72" s="158">
        <v>6</v>
      </c>
      <c r="H72" s="159">
        <v>14</v>
      </c>
      <c r="I72" s="190" t="s">
        <v>63</v>
      </c>
      <c r="J72" s="158">
        <v>12</v>
      </c>
      <c r="K72" s="159">
        <v>25.95</v>
      </c>
      <c r="L72" s="158">
        <v>6</v>
      </c>
      <c r="M72" s="159">
        <v>13.68</v>
      </c>
      <c r="N72" s="165">
        <f t="shared" si="6"/>
        <v>42.857142857142854</v>
      </c>
      <c r="O72" s="186"/>
      <c r="P72" s="166">
        <f t="shared" si="7"/>
        <v>8</v>
      </c>
    </row>
    <row r="73" spans="1:16" ht="14.25" customHeight="1">
      <c r="A73" s="147" t="s">
        <v>20</v>
      </c>
      <c r="B73" s="158">
        <v>0</v>
      </c>
      <c r="C73" s="159">
        <v>0</v>
      </c>
      <c r="D73" s="158">
        <v>0</v>
      </c>
      <c r="E73" s="159">
        <v>0</v>
      </c>
      <c r="F73" s="159">
        <v>0</v>
      </c>
      <c r="G73" s="158">
        <v>0</v>
      </c>
      <c r="H73" s="159">
        <v>0</v>
      </c>
      <c r="I73" s="188" t="s">
        <v>26</v>
      </c>
      <c r="J73" s="158">
        <v>0</v>
      </c>
      <c r="K73" s="159">
        <v>0</v>
      </c>
      <c r="L73" s="158">
        <v>0</v>
      </c>
      <c r="M73" s="159">
        <v>0</v>
      </c>
      <c r="N73" s="165" t="e">
        <f t="shared" si="6"/>
        <v>#DIV/0!</v>
      </c>
      <c r="O73" s="186"/>
      <c r="P73" s="166">
        <f t="shared" si="7"/>
        <v>0</v>
      </c>
    </row>
    <row r="74" spans="1:16" ht="14.25" customHeight="1">
      <c r="A74" s="147" t="s">
        <v>21</v>
      </c>
      <c r="B74" s="158">
        <v>2</v>
      </c>
      <c r="C74" s="159">
        <v>4.86</v>
      </c>
      <c r="D74" s="158">
        <v>10</v>
      </c>
      <c r="E74" s="159">
        <v>24.26</v>
      </c>
      <c r="F74" s="159">
        <v>-4.99</v>
      </c>
      <c r="G74" s="158">
        <v>5</v>
      </c>
      <c r="H74" s="159">
        <v>12</v>
      </c>
      <c r="I74" s="158" t="s">
        <v>11</v>
      </c>
      <c r="J74" s="158">
        <v>10</v>
      </c>
      <c r="K74" s="159">
        <v>24.44</v>
      </c>
      <c r="L74" s="158">
        <v>1</v>
      </c>
      <c r="M74" s="159">
        <v>2.43</v>
      </c>
      <c r="N74" s="165">
        <f t="shared" si="6"/>
        <v>50</v>
      </c>
      <c r="O74" s="186"/>
      <c r="P74" s="166">
        <f t="shared" si="7"/>
        <v>1</v>
      </c>
    </row>
    <row r="75" spans="1:16" ht="14.25" customHeight="1">
      <c r="A75" s="147" t="s">
        <v>22</v>
      </c>
      <c r="B75" s="158">
        <v>0</v>
      </c>
      <c r="C75" s="159">
        <v>0</v>
      </c>
      <c r="D75" s="158">
        <v>1</v>
      </c>
      <c r="E75" s="159">
        <v>20.92</v>
      </c>
      <c r="F75" s="159">
        <v>-20.92</v>
      </c>
      <c r="G75" s="158">
        <v>0</v>
      </c>
      <c r="H75" s="159">
        <v>0</v>
      </c>
      <c r="I75" s="188" t="s">
        <v>26</v>
      </c>
      <c r="J75" s="158">
        <v>0</v>
      </c>
      <c r="K75" s="159">
        <v>0</v>
      </c>
      <c r="L75" s="158">
        <v>0</v>
      </c>
      <c r="M75" s="159">
        <v>0</v>
      </c>
      <c r="N75" s="165" t="e">
        <f t="shared" si="6"/>
        <v>#DIV/0!</v>
      </c>
      <c r="O75" s="186"/>
      <c r="P75" s="166">
        <f t="shared" si="7"/>
        <v>0</v>
      </c>
    </row>
    <row r="76" spans="1:16" ht="14.25" customHeight="1">
      <c r="A76" s="147" t="s">
        <v>23</v>
      </c>
      <c r="B76" s="158">
        <v>0</v>
      </c>
      <c r="C76" s="159">
        <v>0</v>
      </c>
      <c r="D76" s="158">
        <v>1</v>
      </c>
      <c r="E76" s="159">
        <v>3.75</v>
      </c>
      <c r="F76" s="159">
        <v>-3.75</v>
      </c>
      <c r="G76" s="158">
        <v>1</v>
      </c>
      <c r="H76" s="159">
        <v>3</v>
      </c>
      <c r="I76" s="158" t="s">
        <v>11</v>
      </c>
      <c r="J76" s="158">
        <v>2</v>
      </c>
      <c r="K76" s="159">
        <v>8.07</v>
      </c>
      <c r="L76" s="158">
        <v>0</v>
      </c>
      <c r="M76" s="159">
        <v>0</v>
      </c>
      <c r="N76" s="165" t="e">
        <f t="shared" si="6"/>
        <v>#DIV/0!</v>
      </c>
      <c r="O76" s="186"/>
      <c r="P76" s="166">
        <f t="shared" si="7"/>
        <v>0</v>
      </c>
    </row>
    <row r="77" spans="1:16" ht="14.25" customHeight="1">
      <c r="A77" s="147" t="s">
        <v>25</v>
      </c>
      <c r="B77" s="158">
        <v>0</v>
      </c>
      <c r="C77" s="159">
        <v>0</v>
      </c>
      <c r="D77" s="158">
        <v>0</v>
      </c>
      <c r="E77" s="159">
        <v>0</v>
      </c>
      <c r="F77" s="159">
        <v>0</v>
      </c>
      <c r="G77" s="158">
        <v>0</v>
      </c>
      <c r="H77" s="159">
        <v>0</v>
      </c>
      <c r="I77" s="188" t="s">
        <v>26</v>
      </c>
      <c r="J77" s="158">
        <v>0</v>
      </c>
      <c r="K77" s="159">
        <v>0</v>
      </c>
      <c r="L77" s="158">
        <v>0</v>
      </c>
      <c r="M77" s="159">
        <v>0</v>
      </c>
      <c r="N77" s="165" t="e">
        <f t="shared" si="6"/>
        <v>#DIV/0!</v>
      </c>
      <c r="O77" s="186"/>
      <c r="P77" s="166">
        <f t="shared" si="7"/>
        <v>0</v>
      </c>
    </row>
    <row r="78" spans="1:16" ht="14.25" customHeight="1">
      <c r="A78" s="147" t="s">
        <v>138</v>
      </c>
      <c r="B78" s="158">
        <v>62</v>
      </c>
      <c r="C78" s="159">
        <v>10.87</v>
      </c>
      <c r="D78" s="158">
        <v>34</v>
      </c>
      <c r="E78" s="159">
        <v>5.89</v>
      </c>
      <c r="F78" s="159">
        <v>1.85</v>
      </c>
      <c r="G78" s="158">
        <v>34</v>
      </c>
      <c r="H78" s="159">
        <v>6</v>
      </c>
      <c r="I78" s="190" t="s">
        <v>63</v>
      </c>
      <c r="J78" s="158">
        <v>53</v>
      </c>
      <c r="K78" s="159">
        <v>8.95</v>
      </c>
      <c r="L78" s="158">
        <v>30</v>
      </c>
      <c r="M78" s="159">
        <v>5.26</v>
      </c>
      <c r="N78" s="165">
        <f t="shared" si="6"/>
        <v>48.38709677419355</v>
      </c>
      <c r="O78" s="186"/>
      <c r="P78" s="166">
        <f t="shared" si="7"/>
        <v>32</v>
      </c>
    </row>
    <row r="79" spans="1:16" ht="25.5" customHeight="1">
      <c r="A79" s="228" t="s">
        <v>129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92"/>
      <c r="N79" s="92"/>
      <c r="O79" s="92"/>
      <c r="P79" s="92"/>
    </row>
    <row r="80" spans="1:13" ht="15" customHeight="1">
      <c r="A80" s="215">
        <v>44767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92"/>
    </row>
    <row r="81" spans="1:13" s="93" customFormat="1" ht="12.75" customHeight="1">
      <c r="A81" s="209" t="s">
        <v>36</v>
      </c>
      <c r="B81" s="218" t="s">
        <v>37</v>
      </c>
      <c r="C81" s="219"/>
      <c r="D81" s="219"/>
      <c r="E81" s="219"/>
      <c r="F81" s="219"/>
      <c r="G81" s="218" t="s">
        <v>67</v>
      </c>
      <c r="H81" s="219"/>
      <c r="I81" s="223"/>
      <c r="J81" s="235" t="s">
        <v>102</v>
      </c>
      <c r="K81" s="235"/>
      <c r="L81" s="235"/>
      <c r="M81" s="92"/>
    </row>
    <row r="82" spans="1:13" s="93" customFormat="1" ht="18" customHeight="1">
      <c r="A82" s="210"/>
      <c r="B82" s="220"/>
      <c r="C82" s="221"/>
      <c r="D82" s="221"/>
      <c r="E82" s="221"/>
      <c r="F82" s="221"/>
      <c r="G82" s="220"/>
      <c r="H82" s="221"/>
      <c r="I82" s="224"/>
      <c r="J82" s="235"/>
      <c r="K82" s="235"/>
      <c r="L82" s="235"/>
      <c r="M82" s="92"/>
    </row>
    <row r="83" spans="1:13" s="93" customFormat="1" ht="15" customHeight="1">
      <c r="A83" s="210"/>
      <c r="B83" s="222" t="s">
        <v>38</v>
      </c>
      <c r="C83" s="222"/>
      <c r="D83" s="217" t="s">
        <v>39</v>
      </c>
      <c r="E83" s="217"/>
      <c r="F83" s="217"/>
      <c r="G83" s="225" t="s">
        <v>40</v>
      </c>
      <c r="H83" s="226"/>
      <c r="I83" s="227"/>
      <c r="J83" s="217" t="s">
        <v>40</v>
      </c>
      <c r="K83" s="217"/>
      <c r="L83" s="217"/>
      <c r="M83" s="92"/>
    </row>
    <row r="84" spans="1:13" ht="24.75" thickBot="1">
      <c r="A84" s="210"/>
      <c r="B84" s="107" t="s">
        <v>41</v>
      </c>
      <c r="C84" s="107" t="s">
        <v>42</v>
      </c>
      <c r="D84" s="108" t="s">
        <v>41</v>
      </c>
      <c r="E84" s="108" t="s">
        <v>43</v>
      </c>
      <c r="F84" s="109" t="s">
        <v>44</v>
      </c>
      <c r="G84" s="108" t="s">
        <v>41</v>
      </c>
      <c r="H84" s="108" t="s">
        <v>43</v>
      </c>
      <c r="I84" s="109" t="s">
        <v>44</v>
      </c>
      <c r="J84" s="108" t="s">
        <v>41</v>
      </c>
      <c r="K84" s="108" t="s">
        <v>43</v>
      </c>
      <c r="L84" s="109" t="s">
        <v>44</v>
      </c>
      <c r="M84" s="92"/>
    </row>
    <row r="85" spans="1:13" ht="15">
      <c r="A85" s="104" t="s">
        <v>13</v>
      </c>
      <c r="B85" s="167">
        <v>615</v>
      </c>
      <c r="C85" s="168">
        <v>774</v>
      </c>
      <c r="D85" s="160">
        <f>SUM(G85,J85)</f>
        <v>616</v>
      </c>
      <c r="E85" s="161">
        <f>SUM(H85,K85)</f>
        <v>776.51</v>
      </c>
      <c r="F85" s="170">
        <f aca="true" t="shared" si="8" ref="F85:F94">E85/C85*100</f>
        <v>100.32428940568477</v>
      </c>
      <c r="G85" s="148">
        <v>168</v>
      </c>
      <c r="H85" s="149">
        <v>252.41</v>
      </c>
      <c r="I85" s="170">
        <f aca="true" t="shared" si="9" ref="I85:I94">H85/E85*100</f>
        <v>32.50569857439054</v>
      </c>
      <c r="J85" s="154">
        <v>448</v>
      </c>
      <c r="K85" s="155">
        <v>524.1</v>
      </c>
      <c r="L85" s="106">
        <f>K85/C85*100</f>
        <v>67.71317829457365</v>
      </c>
      <c r="M85" s="92"/>
    </row>
    <row r="86" spans="1:13" ht="15">
      <c r="A86" s="104" t="s">
        <v>17</v>
      </c>
      <c r="B86" s="167">
        <v>205</v>
      </c>
      <c r="C86" s="168">
        <v>204</v>
      </c>
      <c r="D86" s="160">
        <f aca="true" t="shared" si="10" ref="D86:E93">SUM(G86,J86)</f>
        <v>199</v>
      </c>
      <c r="E86" s="161">
        <f t="shared" si="10"/>
        <v>204.05</v>
      </c>
      <c r="F86" s="162">
        <f t="shared" si="8"/>
        <v>100.02450980392157</v>
      </c>
      <c r="G86" s="148">
        <v>128</v>
      </c>
      <c r="H86" s="149">
        <v>60.15</v>
      </c>
      <c r="I86" s="162">
        <f t="shared" si="9"/>
        <v>29.47806910071061</v>
      </c>
      <c r="J86" s="154">
        <v>71</v>
      </c>
      <c r="K86" s="155">
        <v>143.9</v>
      </c>
      <c r="L86" s="106">
        <f aca="true" t="shared" si="11" ref="L86:L94">K86/C86*100</f>
        <v>70.53921568627452</v>
      </c>
      <c r="M86" s="92"/>
    </row>
    <row r="87" spans="1:13" ht="15">
      <c r="A87" s="104" t="s">
        <v>19</v>
      </c>
      <c r="B87" s="167">
        <v>104</v>
      </c>
      <c r="C87" s="168">
        <v>144</v>
      </c>
      <c r="D87" s="160">
        <f t="shared" si="10"/>
        <v>113</v>
      </c>
      <c r="E87" s="161">
        <f t="shared" si="10"/>
        <v>144.43</v>
      </c>
      <c r="F87" s="162">
        <f t="shared" si="8"/>
        <v>100.29861111111111</v>
      </c>
      <c r="G87" s="148">
        <v>107</v>
      </c>
      <c r="H87" s="149">
        <v>106.43</v>
      </c>
      <c r="I87" s="162">
        <f t="shared" si="9"/>
        <v>73.68967665997368</v>
      </c>
      <c r="J87" s="154">
        <v>6</v>
      </c>
      <c r="K87" s="155">
        <v>38</v>
      </c>
      <c r="L87" s="106">
        <f t="shared" si="11"/>
        <v>26.38888888888889</v>
      </c>
      <c r="M87" s="92"/>
    </row>
    <row r="88" spans="1:13" ht="15">
      <c r="A88" s="104" t="s">
        <v>20</v>
      </c>
      <c r="B88" s="167">
        <v>44</v>
      </c>
      <c r="C88" s="168">
        <v>39</v>
      </c>
      <c r="D88" s="160">
        <f t="shared" si="10"/>
        <v>46</v>
      </c>
      <c r="E88" s="161">
        <f t="shared" si="10"/>
        <v>42.53</v>
      </c>
      <c r="F88" s="162">
        <f t="shared" si="8"/>
        <v>109.05128205128204</v>
      </c>
      <c r="G88" s="148">
        <v>43</v>
      </c>
      <c r="H88" s="149">
        <v>33.68</v>
      </c>
      <c r="I88" s="162">
        <f t="shared" si="9"/>
        <v>79.19115918175406</v>
      </c>
      <c r="J88" s="154">
        <v>3</v>
      </c>
      <c r="K88" s="155">
        <v>8.85</v>
      </c>
      <c r="L88" s="106">
        <f t="shared" si="11"/>
        <v>22.692307692307693</v>
      </c>
      <c r="M88" s="92"/>
    </row>
    <row r="89" spans="1:13" ht="15">
      <c r="A89" s="104" t="s">
        <v>106</v>
      </c>
      <c r="B89" s="167">
        <v>30</v>
      </c>
      <c r="C89" s="168">
        <v>11</v>
      </c>
      <c r="D89" s="160">
        <f t="shared" si="10"/>
        <v>28</v>
      </c>
      <c r="E89" s="161">
        <f t="shared" si="10"/>
        <v>11.15</v>
      </c>
      <c r="F89" s="162">
        <f t="shared" si="8"/>
        <v>101.36363636363637</v>
      </c>
      <c r="G89" s="148">
        <v>26</v>
      </c>
      <c r="H89" s="149">
        <v>8.65</v>
      </c>
      <c r="I89" s="162">
        <f t="shared" si="9"/>
        <v>77.57847533632287</v>
      </c>
      <c r="J89" s="154">
        <v>2</v>
      </c>
      <c r="K89" s="155">
        <v>2.5</v>
      </c>
      <c r="L89" s="106">
        <f t="shared" si="11"/>
        <v>22.727272727272727</v>
      </c>
      <c r="M89" s="92"/>
    </row>
    <row r="90" spans="1:13" ht="15">
      <c r="A90" s="105" t="s">
        <v>107</v>
      </c>
      <c r="B90" s="167">
        <v>101</v>
      </c>
      <c r="C90" s="168">
        <v>137</v>
      </c>
      <c r="D90" s="160">
        <f t="shared" si="10"/>
        <v>94</v>
      </c>
      <c r="E90" s="161">
        <f t="shared" si="10"/>
        <v>150.09</v>
      </c>
      <c r="F90" s="162">
        <f t="shared" si="8"/>
        <v>109.55474452554745</v>
      </c>
      <c r="G90" s="148">
        <v>82</v>
      </c>
      <c r="H90" s="149">
        <v>98.89</v>
      </c>
      <c r="I90" s="162">
        <f t="shared" si="9"/>
        <v>65.88713438603504</v>
      </c>
      <c r="J90" s="154">
        <v>12</v>
      </c>
      <c r="K90" s="155">
        <v>51.2</v>
      </c>
      <c r="L90" s="106">
        <f t="shared" si="11"/>
        <v>37.37226277372263</v>
      </c>
      <c r="M90" s="92"/>
    </row>
    <row r="91" spans="1:13" ht="15">
      <c r="A91" s="105" t="s">
        <v>108</v>
      </c>
      <c r="B91" s="167">
        <v>6</v>
      </c>
      <c r="C91" s="168">
        <v>22</v>
      </c>
      <c r="D91" s="160">
        <f t="shared" si="10"/>
        <v>9</v>
      </c>
      <c r="E91" s="161">
        <f t="shared" si="10"/>
        <v>21.83</v>
      </c>
      <c r="F91" s="162">
        <f t="shared" si="8"/>
        <v>99.22727272727272</v>
      </c>
      <c r="G91" s="148">
        <v>7</v>
      </c>
      <c r="H91" s="149">
        <v>3.83</v>
      </c>
      <c r="I91" s="162">
        <f t="shared" si="9"/>
        <v>17.544663307375174</v>
      </c>
      <c r="J91" s="154">
        <v>2</v>
      </c>
      <c r="K91" s="155">
        <v>18</v>
      </c>
      <c r="L91" s="106">
        <f t="shared" si="11"/>
        <v>81.81818181818183</v>
      </c>
      <c r="M91" s="92"/>
    </row>
    <row r="92" spans="1:13" ht="15">
      <c r="A92" s="105" t="s">
        <v>109</v>
      </c>
      <c r="B92" s="167">
        <v>50</v>
      </c>
      <c r="C92" s="168">
        <v>76</v>
      </c>
      <c r="D92" s="160">
        <f t="shared" si="10"/>
        <v>50</v>
      </c>
      <c r="E92" s="161">
        <f t="shared" si="10"/>
        <v>82</v>
      </c>
      <c r="F92" s="162">
        <f t="shared" si="8"/>
        <v>107.89473684210526</v>
      </c>
      <c r="G92" s="148">
        <v>48</v>
      </c>
      <c r="H92" s="149">
        <v>81.5</v>
      </c>
      <c r="I92" s="162">
        <f t="shared" si="9"/>
        <v>99.39024390243902</v>
      </c>
      <c r="J92" s="154">
        <v>2</v>
      </c>
      <c r="K92" s="155">
        <v>0.5</v>
      </c>
      <c r="L92" s="106">
        <f t="shared" si="11"/>
        <v>0.6578947368421052</v>
      </c>
      <c r="M92" s="92"/>
    </row>
    <row r="93" spans="1:13" ht="15">
      <c r="A93" s="104" t="s">
        <v>25</v>
      </c>
      <c r="B93" s="167">
        <v>23</v>
      </c>
      <c r="C93" s="168">
        <v>31</v>
      </c>
      <c r="D93" s="160">
        <f t="shared" si="10"/>
        <v>23</v>
      </c>
      <c r="E93" s="161">
        <f t="shared" si="10"/>
        <v>31.81</v>
      </c>
      <c r="F93" s="162">
        <f t="shared" si="8"/>
        <v>102.61290322580645</v>
      </c>
      <c r="G93" s="148">
        <v>23</v>
      </c>
      <c r="H93" s="149">
        <v>31.81</v>
      </c>
      <c r="I93" s="162">
        <f t="shared" si="9"/>
        <v>100</v>
      </c>
      <c r="J93" s="154"/>
      <c r="K93" s="155"/>
      <c r="L93" s="106">
        <f t="shared" si="11"/>
        <v>0</v>
      </c>
      <c r="M93" s="92"/>
    </row>
    <row r="94" spans="1:20" s="94" customFormat="1" ht="15.75" thickBot="1">
      <c r="A94" s="156" t="s">
        <v>150</v>
      </c>
      <c r="B94" s="171">
        <f>SUM(B85:B93)</f>
        <v>1178</v>
      </c>
      <c r="C94" s="172">
        <f>SUM(C85:C93)</f>
        <v>1438</v>
      </c>
      <c r="D94" s="171">
        <f>SUM(D85:D93)</f>
        <v>1178</v>
      </c>
      <c r="E94" s="172">
        <f>SUM(E85:E93)</f>
        <v>1464.3999999999999</v>
      </c>
      <c r="F94" s="173">
        <f t="shared" si="8"/>
        <v>101.83588317107093</v>
      </c>
      <c r="G94" s="171">
        <f>SUM(G85:G93)</f>
        <v>632</v>
      </c>
      <c r="H94" s="172">
        <f>SUM(H85:H93)</f>
        <v>677.35</v>
      </c>
      <c r="I94" s="173">
        <f t="shared" si="9"/>
        <v>46.25443867795685</v>
      </c>
      <c r="J94" s="171">
        <f>SUM(J85:J93)</f>
        <v>546</v>
      </c>
      <c r="K94" s="174">
        <f>SUM(K85:K93)</f>
        <v>787.0500000000001</v>
      </c>
      <c r="L94" s="157">
        <f t="shared" si="11"/>
        <v>54.73226703755216</v>
      </c>
      <c r="M94" s="92"/>
      <c r="N94" s="95"/>
      <c r="O94" s="95"/>
      <c r="P94" s="95"/>
      <c r="Q94" s="95"/>
      <c r="R94" s="95"/>
      <c r="S94" s="95"/>
      <c r="T94" s="95"/>
    </row>
    <row r="95" spans="1:13" ht="15">
      <c r="A95" s="101" t="s">
        <v>148</v>
      </c>
      <c r="M95" s="92"/>
    </row>
    <row r="96" spans="1:13" ht="27" customHeight="1">
      <c r="A96" s="228" t="s">
        <v>129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92"/>
    </row>
    <row r="97" spans="1:13" ht="15" customHeight="1">
      <c r="A97" s="215">
        <v>44767</v>
      </c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92"/>
    </row>
    <row r="98" spans="1:13" s="93" customFormat="1" ht="12.75" customHeight="1">
      <c r="A98" s="209" t="s">
        <v>36</v>
      </c>
      <c r="B98" s="218" t="s">
        <v>105</v>
      </c>
      <c r="C98" s="219"/>
      <c r="D98" s="219"/>
      <c r="E98" s="219"/>
      <c r="F98" s="223"/>
      <c r="G98" s="218" t="s">
        <v>67</v>
      </c>
      <c r="H98" s="219"/>
      <c r="I98" s="223"/>
      <c r="J98" s="218" t="s">
        <v>102</v>
      </c>
      <c r="K98" s="219"/>
      <c r="L98" s="223"/>
      <c r="M98" s="92"/>
    </row>
    <row r="99" spans="1:13" s="93" customFormat="1" ht="18" customHeight="1">
      <c r="A99" s="210"/>
      <c r="B99" s="220"/>
      <c r="C99" s="221"/>
      <c r="D99" s="221"/>
      <c r="E99" s="221"/>
      <c r="F99" s="224"/>
      <c r="G99" s="220"/>
      <c r="H99" s="221"/>
      <c r="I99" s="224"/>
      <c r="J99" s="220"/>
      <c r="K99" s="221"/>
      <c r="L99" s="224"/>
      <c r="M99" s="92"/>
    </row>
    <row r="100" spans="1:13" s="93" customFormat="1" ht="15" customHeight="1">
      <c r="A100" s="210"/>
      <c r="B100" s="230" t="s">
        <v>38</v>
      </c>
      <c r="C100" s="231"/>
      <c r="D100" s="225" t="s">
        <v>39</v>
      </c>
      <c r="E100" s="226"/>
      <c r="F100" s="227"/>
      <c r="G100" s="225" t="s">
        <v>40</v>
      </c>
      <c r="H100" s="226"/>
      <c r="I100" s="227"/>
      <c r="J100" s="225" t="s">
        <v>40</v>
      </c>
      <c r="K100" s="226"/>
      <c r="L100" s="227"/>
      <c r="M100" s="92"/>
    </row>
    <row r="101" spans="1:13" ht="24" customHeight="1" thickBot="1">
      <c r="A101" s="232"/>
      <c r="B101" s="107" t="s">
        <v>41</v>
      </c>
      <c r="C101" s="107" t="s">
        <v>42</v>
      </c>
      <c r="D101" s="108" t="s">
        <v>41</v>
      </c>
      <c r="E101" s="108" t="s">
        <v>43</v>
      </c>
      <c r="F101" s="109" t="s">
        <v>44</v>
      </c>
      <c r="G101" s="108" t="s">
        <v>41</v>
      </c>
      <c r="H101" s="108" t="s">
        <v>43</v>
      </c>
      <c r="I101" s="109" t="s">
        <v>44</v>
      </c>
      <c r="J101" s="108" t="s">
        <v>41</v>
      </c>
      <c r="K101" s="108" t="s">
        <v>43</v>
      </c>
      <c r="L101" s="109" t="s">
        <v>44</v>
      </c>
      <c r="M101" s="92"/>
    </row>
    <row r="102" spans="1:13" s="95" customFormat="1" ht="15">
      <c r="A102" s="104" t="s">
        <v>13</v>
      </c>
      <c r="B102" s="175">
        <v>161</v>
      </c>
      <c r="C102" s="175">
        <v>185.6</v>
      </c>
      <c r="D102" s="169">
        <v>161</v>
      </c>
      <c r="E102" s="169">
        <v>184.435</v>
      </c>
      <c r="F102" s="180">
        <f>E102/C102*100</f>
        <v>99.37230603448276</v>
      </c>
      <c r="G102" s="191">
        <v>18</v>
      </c>
      <c r="H102" s="192">
        <v>27.235</v>
      </c>
      <c r="I102" s="181">
        <f>H102/C102*100</f>
        <v>14.674030172413794</v>
      </c>
      <c r="J102" s="182">
        <v>143</v>
      </c>
      <c r="K102" s="183">
        <v>157.2</v>
      </c>
      <c r="L102" s="106">
        <f>K102/C102*100</f>
        <v>84.69827586206897</v>
      </c>
      <c r="M102" s="92"/>
    </row>
    <row r="103" spans="1:13" s="95" customFormat="1" ht="15" customHeight="1">
      <c r="A103" s="104" t="s">
        <v>17</v>
      </c>
      <c r="B103" s="175">
        <v>46</v>
      </c>
      <c r="C103" s="175">
        <v>54.7</v>
      </c>
      <c r="D103" s="169">
        <v>45</v>
      </c>
      <c r="E103" s="169">
        <v>50.15</v>
      </c>
      <c r="F103" s="180">
        <f aca="true" t="shared" si="12" ref="F103:F111">E103/C103*100</f>
        <v>91.68190127970749</v>
      </c>
      <c r="G103" s="193">
        <v>12</v>
      </c>
      <c r="H103" s="149">
        <v>4.71</v>
      </c>
      <c r="I103" s="181">
        <f aca="true" t="shared" si="13" ref="I103:I110">H103/C103*100</f>
        <v>8.610603290676416</v>
      </c>
      <c r="J103" s="150">
        <v>33</v>
      </c>
      <c r="K103" s="184">
        <v>45.44</v>
      </c>
      <c r="L103" s="106">
        <f aca="true" t="shared" si="14" ref="L103:L111">K103/C103*100</f>
        <v>83.07129798903107</v>
      </c>
      <c r="M103" s="92"/>
    </row>
    <row r="104" spans="1:13" s="95" customFormat="1" ht="15">
      <c r="A104" s="104" t="s">
        <v>19</v>
      </c>
      <c r="B104" s="175">
        <v>11</v>
      </c>
      <c r="C104" s="175">
        <v>37.72</v>
      </c>
      <c r="D104" s="169">
        <v>12</v>
      </c>
      <c r="E104" s="169">
        <v>37.2</v>
      </c>
      <c r="F104" s="180">
        <f t="shared" si="12"/>
        <v>98.62142099681867</v>
      </c>
      <c r="G104" s="193">
        <v>7</v>
      </c>
      <c r="H104" s="149">
        <v>20</v>
      </c>
      <c r="I104" s="181">
        <f t="shared" si="13"/>
        <v>53.022269353128316</v>
      </c>
      <c r="J104" s="150">
        <v>5</v>
      </c>
      <c r="K104" s="184">
        <v>17.2</v>
      </c>
      <c r="L104" s="106">
        <f t="shared" si="14"/>
        <v>45.59915164369035</v>
      </c>
      <c r="M104" s="92"/>
    </row>
    <row r="105" spans="1:13" s="95" customFormat="1" ht="15">
      <c r="A105" s="104" t="s">
        <v>20</v>
      </c>
      <c r="B105" s="175">
        <v>10</v>
      </c>
      <c r="C105" s="175">
        <v>4.25</v>
      </c>
      <c r="D105" s="169">
        <v>14</v>
      </c>
      <c r="E105" s="169">
        <v>12.703</v>
      </c>
      <c r="F105" s="180">
        <f t="shared" si="12"/>
        <v>298.8941176470588</v>
      </c>
      <c r="G105" s="193">
        <v>12</v>
      </c>
      <c r="H105" s="151">
        <v>12.453</v>
      </c>
      <c r="I105" s="181">
        <f t="shared" si="13"/>
        <v>293.01176470588234</v>
      </c>
      <c r="J105" s="150">
        <v>2</v>
      </c>
      <c r="K105" s="184">
        <v>0.25</v>
      </c>
      <c r="L105" s="106">
        <f t="shared" si="14"/>
        <v>5.88235294117647</v>
      </c>
      <c r="M105" s="92"/>
    </row>
    <row r="106" spans="1:13" s="95" customFormat="1" ht="15">
      <c r="A106" s="104" t="s">
        <v>106</v>
      </c>
      <c r="B106" s="175">
        <v>5</v>
      </c>
      <c r="C106" s="175">
        <v>3.49</v>
      </c>
      <c r="D106" s="169">
        <v>5</v>
      </c>
      <c r="E106" s="169">
        <v>3.5</v>
      </c>
      <c r="F106" s="180">
        <f t="shared" si="12"/>
        <v>100.2865329512894</v>
      </c>
      <c r="G106" s="193">
        <v>0</v>
      </c>
      <c r="H106" s="148">
        <v>0</v>
      </c>
      <c r="I106" s="181">
        <f t="shared" si="13"/>
        <v>0</v>
      </c>
      <c r="J106" s="150">
        <v>5</v>
      </c>
      <c r="K106" s="184">
        <v>3.5</v>
      </c>
      <c r="L106" s="106">
        <f t="shared" si="14"/>
        <v>100.2865329512894</v>
      </c>
      <c r="M106" s="92"/>
    </row>
    <row r="107" spans="1:13" s="95" customFormat="1" ht="15">
      <c r="A107" s="105" t="s">
        <v>107</v>
      </c>
      <c r="B107" s="175">
        <v>48</v>
      </c>
      <c r="C107" s="175">
        <v>100</v>
      </c>
      <c r="D107" s="169">
        <v>48</v>
      </c>
      <c r="E107" s="169">
        <v>100.03399999999999</v>
      </c>
      <c r="F107" s="180">
        <f t="shared" si="12"/>
        <v>100.034</v>
      </c>
      <c r="G107" s="193">
        <v>26</v>
      </c>
      <c r="H107" s="151">
        <v>27.034</v>
      </c>
      <c r="I107" s="181">
        <f t="shared" si="13"/>
        <v>27.033999999999995</v>
      </c>
      <c r="J107" s="150">
        <v>22</v>
      </c>
      <c r="K107" s="184">
        <v>73</v>
      </c>
      <c r="L107" s="106">
        <f t="shared" si="14"/>
        <v>73</v>
      </c>
      <c r="M107" s="92"/>
    </row>
    <row r="108" spans="1:13" s="95" customFormat="1" ht="15">
      <c r="A108" s="105" t="s">
        <v>108</v>
      </c>
      <c r="B108" s="175">
        <v>5</v>
      </c>
      <c r="C108" s="175">
        <v>18.66</v>
      </c>
      <c r="D108" s="169">
        <v>5</v>
      </c>
      <c r="E108" s="169">
        <v>18.47</v>
      </c>
      <c r="F108" s="180">
        <f t="shared" si="12"/>
        <v>98.98177920685958</v>
      </c>
      <c r="G108" s="193">
        <v>2</v>
      </c>
      <c r="H108" s="149">
        <v>1.17</v>
      </c>
      <c r="I108" s="181">
        <f t="shared" si="13"/>
        <v>6.270096463022508</v>
      </c>
      <c r="J108" s="150">
        <v>3</v>
      </c>
      <c r="K108" s="184">
        <v>17.3</v>
      </c>
      <c r="L108" s="106">
        <f t="shared" si="14"/>
        <v>92.71168274383709</v>
      </c>
      <c r="M108" s="92"/>
    </row>
    <row r="109" spans="1:13" s="95" customFormat="1" ht="15">
      <c r="A109" s="105" t="s">
        <v>109</v>
      </c>
      <c r="B109" s="175">
        <v>15</v>
      </c>
      <c r="C109" s="175">
        <v>25</v>
      </c>
      <c r="D109" s="169">
        <v>16</v>
      </c>
      <c r="E109" s="169">
        <v>25.64</v>
      </c>
      <c r="F109" s="180">
        <f t="shared" si="12"/>
        <v>102.56</v>
      </c>
      <c r="G109" s="193">
        <v>16</v>
      </c>
      <c r="H109" s="151">
        <v>25.64</v>
      </c>
      <c r="I109" s="181">
        <f t="shared" si="13"/>
        <v>102.56</v>
      </c>
      <c r="J109" s="150"/>
      <c r="K109" s="184"/>
      <c r="L109" s="106">
        <f t="shared" si="14"/>
        <v>0</v>
      </c>
      <c r="M109" s="92"/>
    </row>
    <row r="110" spans="1:13" s="95" customFormat="1" ht="15">
      <c r="A110" s="104" t="s">
        <v>25</v>
      </c>
      <c r="B110" s="175">
        <v>7</v>
      </c>
      <c r="C110" s="175">
        <v>6</v>
      </c>
      <c r="D110" s="169">
        <v>9</v>
      </c>
      <c r="E110" s="169">
        <v>12.58</v>
      </c>
      <c r="F110" s="180">
        <f t="shared" si="12"/>
        <v>209.66666666666666</v>
      </c>
      <c r="G110" s="193">
        <v>9</v>
      </c>
      <c r="H110" s="151">
        <v>12.58</v>
      </c>
      <c r="I110" s="181">
        <f t="shared" si="13"/>
        <v>209.66666666666666</v>
      </c>
      <c r="J110" s="150"/>
      <c r="K110" s="184"/>
      <c r="L110" s="106">
        <f t="shared" si="14"/>
        <v>0</v>
      </c>
      <c r="M110" s="92"/>
    </row>
    <row r="111" spans="1:13" s="95" customFormat="1" ht="15.75" thickBot="1">
      <c r="A111" s="152" t="s">
        <v>150</v>
      </c>
      <c r="B111" s="176">
        <v>308</v>
      </c>
      <c r="C111" s="177">
        <v>435.42</v>
      </c>
      <c r="D111" s="178">
        <v>315</v>
      </c>
      <c r="E111" s="177">
        <v>444.71199999999993</v>
      </c>
      <c r="F111" s="180">
        <f t="shared" si="12"/>
        <v>102.1340315098066</v>
      </c>
      <c r="G111" s="196">
        <f>SUM(G102:G110)</f>
        <v>102</v>
      </c>
      <c r="H111" s="195">
        <f>SUM(H102:H110)</f>
        <v>130.822</v>
      </c>
      <c r="I111" s="181">
        <v>304.69</v>
      </c>
      <c r="J111" s="194">
        <f>SUM(J102:J110)</f>
        <v>213</v>
      </c>
      <c r="K111" s="197">
        <f>SUM(K102:K110)</f>
        <v>313.89</v>
      </c>
      <c r="L111" s="153">
        <f t="shared" si="14"/>
        <v>72.08901750034448</v>
      </c>
      <c r="M111" s="92"/>
    </row>
    <row r="112" spans="1:13" ht="12.75">
      <c r="A112" s="101" t="s">
        <v>148</v>
      </c>
      <c r="M112" s="96"/>
    </row>
  </sheetData>
  <sheetProtection/>
  <mergeCells count="50">
    <mergeCell ref="J4:K4"/>
    <mergeCell ref="I4:I5"/>
    <mergeCell ref="L4:M4"/>
    <mergeCell ref="N4:O4"/>
    <mergeCell ref="P4:P5"/>
    <mergeCell ref="J81:L82"/>
    <mergeCell ref="B62:C62"/>
    <mergeCell ref="G62:H62"/>
    <mergeCell ref="I62:I63"/>
    <mergeCell ref="D62:E62"/>
    <mergeCell ref="F62:F63"/>
    <mergeCell ref="B98:F99"/>
    <mergeCell ref="G98:I99"/>
    <mergeCell ref="A79:L79"/>
    <mergeCell ref="P62:P63"/>
    <mergeCell ref="O42:O43"/>
    <mergeCell ref="P42:P43"/>
    <mergeCell ref="N42:N43"/>
    <mergeCell ref="N62:N63"/>
    <mergeCell ref="O62:O63"/>
    <mergeCell ref="J62:K62"/>
    <mergeCell ref="G83:I83"/>
    <mergeCell ref="A96:L96"/>
    <mergeCell ref="J98:L99"/>
    <mergeCell ref="B100:C100"/>
    <mergeCell ref="D100:F100"/>
    <mergeCell ref="G100:I100"/>
    <mergeCell ref="A98:A101"/>
    <mergeCell ref="J100:L100"/>
    <mergeCell ref="A97:L97"/>
    <mergeCell ref="A62:A63"/>
    <mergeCell ref="A4:A5"/>
    <mergeCell ref="B42:C42"/>
    <mergeCell ref="G42:H42"/>
    <mergeCell ref="A80:L80"/>
    <mergeCell ref="J83:L83"/>
    <mergeCell ref="B81:F82"/>
    <mergeCell ref="B83:C83"/>
    <mergeCell ref="D83:F83"/>
    <mergeCell ref="G81:I82"/>
    <mergeCell ref="I42:I43"/>
    <mergeCell ref="J42:K42"/>
    <mergeCell ref="D42:E42"/>
    <mergeCell ref="F42:F43"/>
    <mergeCell ref="B4:C4"/>
    <mergeCell ref="A81:A84"/>
    <mergeCell ref="A42:A43"/>
    <mergeCell ref="D4:E4"/>
    <mergeCell ref="F4:F5"/>
    <mergeCell ref="G4:H4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  <rowBreaks count="2" manualBreakCount="2">
    <brk id="38" max="1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J43" sqref="J43:J56"/>
    </sheetView>
  </sheetViews>
  <sheetFormatPr defaultColWidth="9.00390625" defaultRowHeight="12.75"/>
  <cols>
    <col min="1" max="1" width="19.75390625" style="0" customWidth="1"/>
    <col min="2" max="10" width="8.25390625" style="0" customWidth="1"/>
    <col min="11" max="11" width="3.125" style="0" customWidth="1"/>
    <col min="12" max="12" width="18.125" style="0" customWidth="1"/>
    <col min="13" max="21" width="7.25390625" style="0" customWidth="1"/>
  </cols>
  <sheetData>
    <row r="1" spans="1:24" ht="15">
      <c r="A1" s="84"/>
      <c r="B1" s="84"/>
      <c r="C1" s="84"/>
      <c r="D1" s="131" t="s">
        <v>163</v>
      </c>
      <c r="E1" s="84"/>
      <c r="F1" s="84"/>
      <c r="G1" s="84"/>
      <c r="H1" s="84"/>
      <c r="I1" s="84"/>
      <c r="J1" s="84"/>
      <c r="K1" s="84"/>
      <c r="L1" s="84"/>
      <c r="O1" s="84"/>
      <c r="P1" s="84"/>
      <c r="Q1" s="84"/>
      <c r="R1" s="131" t="s">
        <v>163</v>
      </c>
      <c r="S1" s="84"/>
      <c r="T1" s="84"/>
      <c r="U1" s="84"/>
      <c r="V1" s="84"/>
      <c r="W1" s="84"/>
      <c r="X1" s="84"/>
    </row>
    <row r="2" spans="1:24" ht="15">
      <c r="A2" s="84"/>
      <c r="B2" s="84"/>
      <c r="C2" s="84"/>
      <c r="D2" s="131" t="s">
        <v>71</v>
      </c>
      <c r="E2" s="84"/>
      <c r="F2" s="84"/>
      <c r="G2" s="84"/>
      <c r="H2" s="84"/>
      <c r="I2" s="84"/>
      <c r="J2" s="84"/>
      <c r="K2" s="84"/>
      <c r="L2" s="84"/>
      <c r="O2" s="84"/>
      <c r="P2" s="84"/>
      <c r="Q2" s="84"/>
      <c r="R2" s="85" t="s">
        <v>135</v>
      </c>
      <c r="S2" s="84"/>
      <c r="T2" s="84"/>
      <c r="U2" s="84"/>
      <c r="V2" s="84"/>
      <c r="W2" s="84"/>
      <c r="X2" s="84"/>
    </row>
    <row r="3" spans="1:21" ht="12.75">
      <c r="A3" s="134" t="s">
        <v>72</v>
      </c>
      <c r="B3" s="136">
        <v>2020</v>
      </c>
      <c r="C3" s="137"/>
      <c r="D3" s="136">
        <v>2019</v>
      </c>
      <c r="E3" s="137"/>
      <c r="F3" s="138" t="s">
        <v>5</v>
      </c>
      <c r="G3" s="136" t="s">
        <v>73</v>
      </c>
      <c r="H3" s="137"/>
      <c r="I3" s="62"/>
      <c r="J3" s="63" t="s">
        <v>7</v>
      </c>
      <c r="L3" s="134" t="s">
        <v>72</v>
      </c>
      <c r="M3" s="136">
        <v>2020</v>
      </c>
      <c r="N3" s="137"/>
      <c r="O3" s="136">
        <v>2019</v>
      </c>
      <c r="P3" s="137"/>
      <c r="Q3" s="138" t="s">
        <v>5</v>
      </c>
      <c r="R3" s="136" t="s">
        <v>73</v>
      </c>
      <c r="S3" s="137"/>
      <c r="T3" s="62"/>
      <c r="U3" s="63" t="s">
        <v>7</v>
      </c>
    </row>
    <row r="4" spans="1:21" ht="22.5">
      <c r="A4" s="135"/>
      <c r="B4" s="102" t="s">
        <v>3</v>
      </c>
      <c r="C4" s="102" t="s">
        <v>4</v>
      </c>
      <c r="D4" s="102" t="s">
        <v>3</v>
      </c>
      <c r="E4" s="102" t="s">
        <v>4</v>
      </c>
      <c r="F4" s="139" t="s">
        <v>6</v>
      </c>
      <c r="G4" s="102" t="s">
        <v>3</v>
      </c>
      <c r="H4" s="102" t="s">
        <v>4</v>
      </c>
      <c r="I4" s="64"/>
      <c r="J4" s="64" t="s">
        <v>8</v>
      </c>
      <c r="L4" s="135"/>
      <c r="M4" s="102" t="s">
        <v>3</v>
      </c>
      <c r="N4" s="102" t="s">
        <v>4</v>
      </c>
      <c r="O4" s="102" t="s">
        <v>3</v>
      </c>
      <c r="P4" s="102" t="s">
        <v>4</v>
      </c>
      <c r="Q4" s="139" t="s">
        <v>6</v>
      </c>
      <c r="R4" s="102" t="s">
        <v>3</v>
      </c>
      <c r="S4" s="102" t="s">
        <v>4</v>
      </c>
      <c r="T4" s="64"/>
      <c r="U4" s="64" t="s">
        <v>8</v>
      </c>
    </row>
    <row r="5" spans="1:21" ht="12.75">
      <c r="A5" s="132" t="s">
        <v>10</v>
      </c>
      <c r="B5" s="112">
        <v>43</v>
      </c>
      <c r="C5" s="133">
        <v>1.03</v>
      </c>
      <c r="D5" s="112">
        <v>100</v>
      </c>
      <c r="E5" s="133">
        <v>2.39</v>
      </c>
      <c r="F5" s="133">
        <v>-2.33</v>
      </c>
      <c r="G5" s="112">
        <v>104</v>
      </c>
      <c r="H5" s="133">
        <v>2.5</v>
      </c>
      <c r="I5" s="65">
        <f>C5/H5*100-100</f>
        <v>-58.8</v>
      </c>
      <c r="J5" s="132" t="s">
        <v>11</v>
      </c>
      <c r="L5" s="132" t="s">
        <v>10</v>
      </c>
      <c r="M5" s="112">
        <v>8</v>
      </c>
      <c r="N5" s="133">
        <v>0.86</v>
      </c>
      <c r="O5" s="112">
        <v>20</v>
      </c>
      <c r="P5" s="133">
        <v>2.21</v>
      </c>
      <c r="Q5" s="133">
        <v>-2.57</v>
      </c>
      <c r="R5" s="112">
        <v>14</v>
      </c>
      <c r="S5" s="133">
        <v>1.59</v>
      </c>
      <c r="T5" s="65">
        <f>N5/S5*100-100</f>
        <v>-45.911949685534594</v>
      </c>
      <c r="U5" s="132" t="s">
        <v>11</v>
      </c>
    </row>
    <row r="6" spans="1:21" ht="12.75">
      <c r="A6" s="132" t="s">
        <v>136</v>
      </c>
      <c r="B6" s="112">
        <v>2</v>
      </c>
      <c r="C6" s="133">
        <v>5.33</v>
      </c>
      <c r="D6" s="112">
        <v>0</v>
      </c>
      <c r="E6" s="133">
        <v>0</v>
      </c>
      <c r="F6" s="133">
        <v>2</v>
      </c>
      <c r="G6" s="112">
        <v>0</v>
      </c>
      <c r="H6" s="133">
        <v>1.02</v>
      </c>
      <c r="I6" s="65">
        <f aca="true" t="shared" si="0" ref="I6:I18">C6/H6*100-100</f>
        <v>422.5490196078431</v>
      </c>
      <c r="J6" s="140" t="s">
        <v>63</v>
      </c>
      <c r="L6" s="132" t="s">
        <v>136</v>
      </c>
      <c r="M6" s="112">
        <v>0</v>
      </c>
      <c r="N6" s="133">
        <v>0</v>
      </c>
      <c r="O6" s="112">
        <v>0</v>
      </c>
      <c r="P6" s="133">
        <v>0</v>
      </c>
      <c r="Q6" s="133">
        <v>0</v>
      </c>
      <c r="R6" s="112">
        <v>0</v>
      </c>
      <c r="S6" s="133">
        <v>0</v>
      </c>
      <c r="T6" s="65"/>
      <c r="U6" s="132" t="s">
        <v>26</v>
      </c>
    </row>
    <row r="7" spans="1:21" ht="12.75">
      <c r="A7" s="132" t="s">
        <v>137</v>
      </c>
      <c r="B7" s="112">
        <v>0</v>
      </c>
      <c r="C7" s="133">
        <v>0</v>
      </c>
      <c r="D7" s="112">
        <v>0</v>
      </c>
      <c r="E7" s="133">
        <v>0</v>
      </c>
      <c r="F7" s="133">
        <v>0</v>
      </c>
      <c r="G7" s="112">
        <v>0</v>
      </c>
      <c r="H7" s="133">
        <v>0</v>
      </c>
      <c r="I7" s="65"/>
      <c r="J7" s="132" t="s">
        <v>26</v>
      </c>
      <c r="L7" s="132" t="s">
        <v>137</v>
      </c>
      <c r="M7" s="112">
        <v>0</v>
      </c>
      <c r="N7" s="133">
        <v>0</v>
      </c>
      <c r="O7" s="112">
        <v>0</v>
      </c>
      <c r="P7" s="133">
        <v>0</v>
      </c>
      <c r="Q7" s="133">
        <v>0</v>
      </c>
      <c r="R7" s="112">
        <v>0</v>
      </c>
      <c r="S7" s="133">
        <v>0</v>
      </c>
      <c r="T7" s="65"/>
      <c r="U7" s="132" t="s">
        <v>26</v>
      </c>
    </row>
    <row r="8" spans="1:21" ht="12.75">
      <c r="A8" s="132" t="s">
        <v>12</v>
      </c>
      <c r="B8" s="112">
        <v>3</v>
      </c>
      <c r="C8" s="133">
        <v>0.56</v>
      </c>
      <c r="D8" s="112">
        <v>8</v>
      </c>
      <c r="E8" s="133">
        <v>1.49</v>
      </c>
      <c r="F8" s="133">
        <v>-2.66</v>
      </c>
      <c r="G8" s="112">
        <v>12</v>
      </c>
      <c r="H8" s="133">
        <v>2.08</v>
      </c>
      <c r="I8" s="65">
        <f t="shared" si="0"/>
        <v>-73.07692307692307</v>
      </c>
      <c r="J8" s="132" t="s">
        <v>11</v>
      </c>
      <c r="L8" s="132" t="s">
        <v>12</v>
      </c>
      <c r="M8" s="112">
        <v>1</v>
      </c>
      <c r="N8" s="133">
        <v>0.89</v>
      </c>
      <c r="O8" s="112">
        <v>2</v>
      </c>
      <c r="P8" s="133">
        <v>1.95</v>
      </c>
      <c r="Q8" s="133">
        <v>-2.19</v>
      </c>
      <c r="R8" s="112">
        <v>2</v>
      </c>
      <c r="S8" s="133">
        <v>1.81</v>
      </c>
      <c r="T8" s="65">
        <f>N8/S8*100-100</f>
        <v>-50.82872928176796</v>
      </c>
      <c r="U8" s="132" t="s">
        <v>11</v>
      </c>
    </row>
    <row r="9" spans="1:21" ht="12.75">
      <c r="A9" s="132" t="s">
        <v>13</v>
      </c>
      <c r="B9" s="112">
        <v>2</v>
      </c>
      <c r="C9" s="133">
        <v>0.57</v>
      </c>
      <c r="D9" s="112">
        <v>5</v>
      </c>
      <c r="E9" s="133">
        <v>1.42</v>
      </c>
      <c r="F9" s="133">
        <v>-2.5</v>
      </c>
      <c r="G9" s="112">
        <v>6</v>
      </c>
      <c r="H9" s="133">
        <v>1.73</v>
      </c>
      <c r="I9" s="65">
        <f t="shared" si="0"/>
        <v>-67.0520231213873</v>
      </c>
      <c r="J9" s="132" t="s">
        <v>11</v>
      </c>
      <c r="L9" s="132" t="s">
        <v>13</v>
      </c>
      <c r="M9" s="112">
        <v>0</v>
      </c>
      <c r="N9" s="133">
        <v>0</v>
      </c>
      <c r="O9" s="112">
        <v>1</v>
      </c>
      <c r="P9" s="133">
        <v>1.58</v>
      </c>
      <c r="Q9" s="133">
        <v>-1</v>
      </c>
      <c r="R9" s="112">
        <v>1</v>
      </c>
      <c r="S9" s="133">
        <v>1.41</v>
      </c>
      <c r="T9" s="65">
        <f>N9/S9*100-100</f>
        <v>-100</v>
      </c>
      <c r="U9" s="132" t="s">
        <v>11</v>
      </c>
    </row>
    <row r="10" spans="1:21" ht="12.75">
      <c r="A10" s="132" t="s">
        <v>17</v>
      </c>
      <c r="B10" s="112">
        <v>0</v>
      </c>
      <c r="C10" s="133">
        <v>0</v>
      </c>
      <c r="D10" s="112">
        <v>0</v>
      </c>
      <c r="E10" s="133">
        <v>0</v>
      </c>
      <c r="F10" s="133">
        <v>0</v>
      </c>
      <c r="G10" s="112">
        <v>0</v>
      </c>
      <c r="H10" s="133">
        <v>0</v>
      </c>
      <c r="I10" s="65"/>
      <c r="J10" s="132" t="s">
        <v>26</v>
      </c>
      <c r="L10" s="132" t="s">
        <v>17</v>
      </c>
      <c r="M10" s="112">
        <v>0</v>
      </c>
      <c r="N10" s="133">
        <v>0</v>
      </c>
      <c r="O10" s="112">
        <v>0</v>
      </c>
      <c r="P10" s="133">
        <v>0</v>
      </c>
      <c r="Q10" s="133">
        <v>0</v>
      </c>
      <c r="R10" s="112">
        <v>0</v>
      </c>
      <c r="S10" s="133">
        <v>0</v>
      </c>
      <c r="T10" s="65"/>
      <c r="U10" s="132" t="s">
        <v>26</v>
      </c>
    </row>
    <row r="11" spans="1:21" ht="12.75">
      <c r="A11" s="132" t="s">
        <v>18</v>
      </c>
      <c r="B11" s="112">
        <v>0</v>
      </c>
      <c r="C11" s="133">
        <v>0</v>
      </c>
      <c r="D11" s="112">
        <v>1</v>
      </c>
      <c r="E11" s="133">
        <v>14.78</v>
      </c>
      <c r="F11" s="133">
        <v>-1</v>
      </c>
      <c r="G11" s="112">
        <v>0</v>
      </c>
      <c r="H11" s="133">
        <v>0</v>
      </c>
      <c r="I11" s="65"/>
      <c r="J11" s="132" t="s">
        <v>26</v>
      </c>
      <c r="L11" s="132" t="s">
        <v>18</v>
      </c>
      <c r="M11" s="112">
        <v>0</v>
      </c>
      <c r="N11" s="133">
        <v>0</v>
      </c>
      <c r="O11" s="112">
        <v>0</v>
      </c>
      <c r="P11" s="133">
        <v>0</v>
      </c>
      <c r="Q11" s="133">
        <v>0</v>
      </c>
      <c r="R11" s="112">
        <v>0</v>
      </c>
      <c r="S11" s="133">
        <v>0</v>
      </c>
      <c r="T11" s="65"/>
      <c r="U11" s="132" t="s">
        <v>26</v>
      </c>
    </row>
    <row r="12" spans="1:21" ht="12.75">
      <c r="A12" s="132" t="s">
        <v>19</v>
      </c>
      <c r="B12" s="112">
        <v>1</v>
      </c>
      <c r="C12" s="133">
        <v>2.25</v>
      </c>
      <c r="D12" s="112">
        <v>0</v>
      </c>
      <c r="E12" s="133">
        <v>0</v>
      </c>
      <c r="F12" s="133">
        <v>1</v>
      </c>
      <c r="G12" s="112">
        <v>2</v>
      </c>
      <c r="H12" s="133">
        <v>4.71</v>
      </c>
      <c r="I12" s="65">
        <f t="shared" si="0"/>
        <v>-52.22929936305732</v>
      </c>
      <c r="J12" s="132" t="s">
        <v>11</v>
      </c>
      <c r="L12" s="132" t="s">
        <v>19</v>
      </c>
      <c r="M12" s="112">
        <v>1</v>
      </c>
      <c r="N12" s="133">
        <v>11.34</v>
      </c>
      <c r="O12" s="112">
        <v>0</v>
      </c>
      <c r="P12" s="133">
        <v>0</v>
      </c>
      <c r="Q12" s="133">
        <v>1</v>
      </c>
      <c r="R12" s="112">
        <v>0</v>
      </c>
      <c r="S12" s="133">
        <v>0</v>
      </c>
      <c r="T12" s="65"/>
      <c r="U12" s="140" t="s">
        <v>24</v>
      </c>
    </row>
    <row r="13" spans="1:21" ht="12.75">
      <c r="A13" s="132" t="s">
        <v>20</v>
      </c>
      <c r="B13" s="112">
        <v>0</v>
      </c>
      <c r="C13" s="133">
        <v>0</v>
      </c>
      <c r="D13" s="112">
        <v>0</v>
      </c>
      <c r="E13" s="133">
        <v>0</v>
      </c>
      <c r="F13" s="133">
        <v>0</v>
      </c>
      <c r="G13" s="112">
        <v>1</v>
      </c>
      <c r="H13" s="133">
        <v>3.4</v>
      </c>
      <c r="I13" s="65">
        <f t="shared" si="0"/>
        <v>-100</v>
      </c>
      <c r="J13" s="132" t="s">
        <v>11</v>
      </c>
      <c r="L13" s="132" t="s">
        <v>20</v>
      </c>
      <c r="M13" s="112">
        <v>0</v>
      </c>
      <c r="N13" s="133">
        <v>0</v>
      </c>
      <c r="O13" s="112">
        <v>0</v>
      </c>
      <c r="P13" s="133">
        <v>0</v>
      </c>
      <c r="Q13" s="133">
        <v>0</v>
      </c>
      <c r="R13" s="112">
        <v>0</v>
      </c>
      <c r="S13" s="133">
        <v>0</v>
      </c>
      <c r="T13" s="65"/>
      <c r="U13" s="132" t="s">
        <v>26</v>
      </c>
    </row>
    <row r="14" spans="1:21" ht="12.75">
      <c r="A14" s="132" t="s">
        <v>21</v>
      </c>
      <c r="B14" s="112">
        <v>0</v>
      </c>
      <c r="C14" s="133">
        <v>0</v>
      </c>
      <c r="D14" s="112">
        <v>1</v>
      </c>
      <c r="E14" s="133">
        <v>2.4</v>
      </c>
      <c r="F14" s="133">
        <v>-1</v>
      </c>
      <c r="G14" s="112">
        <v>0</v>
      </c>
      <c r="H14" s="133">
        <v>0.95</v>
      </c>
      <c r="I14" s="65">
        <f t="shared" si="0"/>
        <v>-100</v>
      </c>
      <c r="J14" s="132" t="s">
        <v>11</v>
      </c>
      <c r="L14" s="132" t="s">
        <v>21</v>
      </c>
      <c r="M14" s="112">
        <v>0</v>
      </c>
      <c r="N14" s="133">
        <v>0</v>
      </c>
      <c r="O14" s="112">
        <v>1</v>
      </c>
      <c r="P14" s="133">
        <v>10.84</v>
      </c>
      <c r="Q14" s="133">
        <v>-1</v>
      </c>
      <c r="R14" s="112">
        <v>0</v>
      </c>
      <c r="S14" s="133">
        <v>0</v>
      </c>
      <c r="T14" s="65"/>
      <c r="U14" s="132" t="s">
        <v>26</v>
      </c>
    </row>
    <row r="15" spans="1:21" ht="12.75">
      <c r="A15" s="132" t="s">
        <v>22</v>
      </c>
      <c r="B15" s="112">
        <v>0</v>
      </c>
      <c r="C15" s="133">
        <v>0</v>
      </c>
      <c r="D15" s="112">
        <v>0</v>
      </c>
      <c r="E15" s="133">
        <v>0</v>
      </c>
      <c r="F15" s="133">
        <v>0</v>
      </c>
      <c r="G15" s="112">
        <v>0</v>
      </c>
      <c r="H15" s="133">
        <v>0</v>
      </c>
      <c r="I15" s="65"/>
      <c r="J15" s="132" t="s">
        <v>26</v>
      </c>
      <c r="L15" s="132" t="s">
        <v>22</v>
      </c>
      <c r="M15" s="112">
        <v>0</v>
      </c>
      <c r="N15" s="133">
        <v>0</v>
      </c>
      <c r="O15" s="112">
        <v>0</v>
      </c>
      <c r="P15" s="133">
        <v>0</v>
      </c>
      <c r="Q15" s="133">
        <v>0</v>
      </c>
      <c r="R15" s="112">
        <v>0</v>
      </c>
      <c r="S15" s="133">
        <v>0</v>
      </c>
      <c r="T15" s="65"/>
      <c r="U15" s="132" t="s">
        <v>26</v>
      </c>
    </row>
    <row r="16" spans="1:21" ht="12.75">
      <c r="A16" s="132" t="s">
        <v>23</v>
      </c>
      <c r="B16" s="112">
        <v>0</v>
      </c>
      <c r="C16" s="133">
        <v>0</v>
      </c>
      <c r="D16" s="112">
        <v>1</v>
      </c>
      <c r="E16" s="133">
        <v>3.45</v>
      </c>
      <c r="F16" s="133">
        <v>-1</v>
      </c>
      <c r="G16" s="112">
        <v>1</v>
      </c>
      <c r="H16" s="133">
        <v>4.39</v>
      </c>
      <c r="I16" s="65">
        <f t="shared" si="0"/>
        <v>-100</v>
      </c>
      <c r="J16" s="132" t="s">
        <v>11</v>
      </c>
      <c r="L16" s="132" t="s">
        <v>23</v>
      </c>
      <c r="M16" s="112">
        <v>0</v>
      </c>
      <c r="N16" s="133">
        <v>0</v>
      </c>
      <c r="O16" s="112">
        <v>0</v>
      </c>
      <c r="P16" s="133">
        <v>0</v>
      </c>
      <c r="Q16" s="133">
        <v>0</v>
      </c>
      <c r="R16" s="112">
        <v>0</v>
      </c>
      <c r="S16" s="133">
        <v>0</v>
      </c>
      <c r="T16" s="65"/>
      <c r="U16" s="132" t="s">
        <v>26</v>
      </c>
    </row>
    <row r="17" spans="1:21" ht="12.75">
      <c r="A17" s="132" t="s">
        <v>25</v>
      </c>
      <c r="B17" s="112">
        <v>0</v>
      </c>
      <c r="C17" s="133">
        <v>0</v>
      </c>
      <c r="D17" s="112">
        <v>0</v>
      </c>
      <c r="E17" s="133">
        <v>0</v>
      </c>
      <c r="F17" s="133">
        <v>0</v>
      </c>
      <c r="G17" s="112">
        <v>0</v>
      </c>
      <c r="H17" s="133">
        <v>3.2</v>
      </c>
      <c r="I17" s="65">
        <f t="shared" si="0"/>
        <v>-100</v>
      </c>
      <c r="J17" s="132" t="s">
        <v>11</v>
      </c>
      <c r="L17" s="132" t="s">
        <v>25</v>
      </c>
      <c r="M17" s="112">
        <v>0</v>
      </c>
      <c r="N17" s="133">
        <v>0</v>
      </c>
      <c r="O17" s="112">
        <v>0</v>
      </c>
      <c r="P17" s="133">
        <v>0</v>
      </c>
      <c r="Q17" s="133">
        <v>0</v>
      </c>
      <c r="R17" s="112">
        <v>0</v>
      </c>
      <c r="S17" s="133">
        <v>0</v>
      </c>
      <c r="T17" s="65"/>
      <c r="U17" s="132" t="s">
        <v>26</v>
      </c>
    </row>
    <row r="18" spans="1:21" ht="12.75">
      <c r="A18" s="132" t="s">
        <v>138</v>
      </c>
      <c r="B18" s="112">
        <v>5</v>
      </c>
      <c r="C18" s="133">
        <v>0.86</v>
      </c>
      <c r="D18" s="112">
        <v>8</v>
      </c>
      <c r="E18" s="133">
        <v>1.37</v>
      </c>
      <c r="F18" s="133">
        <v>-1.59</v>
      </c>
      <c r="G18" s="112">
        <v>12</v>
      </c>
      <c r="H18" s="133">
        <v>2.01</v>
      </c>
      <c r="I18" s="65">
        <f t="shared" si="0"/>
        <v>-57.2139303482587</v>
      </c>
      <c r="J18" s="132" t="s">
        <v>11</v>
      </c>
      <c r="L18" s="132" t="s">
        <v>138</v>
      </c>
      <c r="M18" s="112">
        <v>1</v>
      </c>
      <c r="N18" s="133">
        <v>0.81</v>
      </c>
      <c r="O18" s="112">
        <v>2</v>
      </c>
      <c r="P18" s="133">
        <v>1.77</v>
      </c>
      <c r="Q18" s="133">
        <v>-2.18</v>
      </c>
      <c r="R18" s="112">
        <v>2</v>
      </c>
      <c r="S18" s="133">
        <v>1.65</v>
      </c>
      <c r="T18" s="65">
        <f>N18/S18*100-100</f>
        <v>-50.90909090909091</v>
      </c>
      <c r="U18" s="132" t="s">
        <v>11</v>
      </c>
    </row>
    <row r="20" spans="1:21" ht="15">
      <c r="A20" s="84"/>
      <c r="B20" s="84"/>
      <c r="C20" s="84"/>
      <c r="D20" s="131" t="s">
        <v>163</v>
      </c>
      <c r="E20" s="84"/>
      <c r="F20" s="84"/>
      <c r="G20" s="84"/>
      <c r="H20" s="84"/>
      <c r="I20" s="84"/>
      <c r="J20" s="84"/>
      <c r="K20" s="84"/>
      <c r="L20" s="84"/>
      <c r="O20" s="84"/>
      <c r="P20" s="84"/>
      <c r="Q20" s="84"/>
      <c r="R20" s="131" t="s">
        <v>163</v>
      </c>
      <c r="S20" s="84"/>
      <c r="T20" s="84"/>
      <c r="U20" s="84"/>
    </row>
    <row r="21" spans="1:21" ht="15">
      <c r="A21" s="84"/>
      <c r="B21" s="84"/>
      <c r="C21" s="84"/>
      <c r="D21" s="85" t="s">
        <v>141</v>
      </c>
      <c r="E21" s="84"/>
      <c r="F21" s="84"/>
      <c r="G21" s="84"/>
      <c r="H21" s="84"/>
      <c r="I21" s="84"/>
      <c r="J21" s="84"/>
      <c r="K21" s="84"/>
      <c r="L21" s="84"/>
      <c r="O21" s="84"/>
      <c r="P21" s="84"/>
      <c r="Q21" s="84"/>
      <c r="R21" s="85" t="s">
        <v>142</v>
      </c>
      <c r="S21" s="84"/>
      <c r="T21" s="84"/>
      <c r="U21" s="84"/>
    </row>
    <row r="22" spans="1:21" ht="12.75">
      <c r="A22" s="134" t="s">
        <v>72</v>
      </c>
      <c r="B22" s="136">
        <v>2020</v>
      </c>
      <c r="C22" s="137"/>
      <c r="D22" s="136">
        <v>2019</v>
      </c>
      <c r="E22" s="137"/>
      <c r="F22" s="138" t="s">
        <v>5</v>
      </c>
      <c r="G22" s="136" t="s">
        <v>73</v>
      </c>
      <c r="H22" s="137"/>
      <c r="I22" s="62"/>
      <c r="J22" s="63" t="s">
        <v>7</v>
      </c>
      <c r="L22" s="134" t="s">
        <v>72</v>
      </c>
      <c r="M22" s="136">
        <v>2020</v>
      </c>
      <c r="N22" s="137"/>
      <c r="O22" s="136">
        <v>2019</v>
      </c>
      <c r="P22" s="137"/>
      <c r="Q22" s="138" t="s">
        <v>5</v>
      </c>
      <c r="R22" s="136" t="s">
        <v>73</v>
      </c>
      <c r="S22" s="137"/>
      <c r="T22" s="62"/>
      <c r="U22" s="63" t="s">
        <v>7</v>
      </c>
    </row>
    <row r="23" spans="1:21" ht="22.5">
      <c r="A23" s="135"/>
      <c r="B23" s="102" t="s">
        <v>3</v>
      </c>
      <c r="C23" s="102" t="s">
        <v>4</v>
      </c>
      <c r="D23" s="102" t="s">
        <v>3</v>
      </c>
      <c r="E23" s="102" t="s">
        <v>4</v>
      </c>
      <c r="F23" s="139" t="s">
        <v>6</v>
      </c>
      <c r="G23" s="102" t="s">
        <v>3</v>
      </c>
      <c r="H23" s="102" t="s">
        <v>4</v>
      </c>
      <c r="I23" s="64"/>
      <c r="J23" s="64" t="s">
        <v>8</v>
      </c>
      <c r="L23" s="135"/>
      <c r="M23" s="102" t="s">
        <v>3</v>
      </c>
      <c r="N23" s="102" t="s">
        <v>4</v>
      </c>
      <c r="O23" s="102" t="s">
        <v>3</v>
      </c>
      <c r="P23" s="102" t="s">
        <v>4</v>
      </c>
      <c r="Q23" s="139" t="s">
        <v>6</v>
      </c>
      <c r="R23" s="102" t="s">
        <v>3</v>
      </c>
      <c r="S23" s="102" t="s">
        <v>4</v>
      </c>
      <c r="T23" s="64"/>
      <c r="U23" s="64" t="s">
        <v>8</v>
      </c>
    </row>
    <row r="24" spans="1:21" ht="12.75">
      <c r="A24" s="132" t="s">
        <v>10</v>
      </c>
      <c r="B24" s="112">
        <v>35</v>
      </c>
      <c r="C24" s="133">
        <v>1.08</v>
      </c>
      <c r="D24" s="112">
        <v>80</v>
      </c>
      <c r="E24" s="133">
        <v>2.44</v>
      </c>
      <c r="F24" s="133">
        <v>-2.27</v>
      </c>
      <c r="G24" s="112">
        <v>90</v>
      </c>
      <c r="H24" s="133">
        <v>2.74</v>
      </c>
      <c r="I24" s="65">
        <f aca="true" t="shared" si="1" ref="I24:I36">C24/H24*100-100</f>
        <v>-60.583941605839414</v>
      </c>
      <c r="J24" s="132" t="s">
        <v>11</v>
      </c>
      <c r="L24" s="132" t="s">
        <v>10</v>
      </c>
      <c r="M24" s="112">
        <v>0</v>
      </c>
      <c r="N24" s="133">
        <v>0</v>
      </c>
      <c r="O24" s="112">
        <v>4</v>
      </c>
      <c r="P24" s="133">
        <v>3.3</v>
      </c>
      <c r="Q24" s="133">
        <v>-4</v>
      </c>
      <c r="R24" s="112">
        <v>2</v>
      </c>
      <c r="S24" s="133">
        <v>1.74</v>
      </c>
      <c r="T24" s="65">
        <f>N24/S24*100-100</f>
        <v>-100</v>
      </c>
      <c r="U24" s="132" t="s">
        <v>11</v>
      </c>
    </row>
    <row r="25" spans="1:21" ht="12.75">
      <c r="A25" s="132" t="s">
        <v>136</v>
      </c>
      <c r="B25" s="112">
        <v>2</v>
      </c>
      <c r="C25" s="133">
        <v>6.9</v>
      </c>
      <c r="D25" s="112">
        <v>0</v>
      </c>
      <c r="E25" s="133">
        <v>0</v>
      </c>
      <c r="F25" s="133">
        <v>2</v>
      </c>
      <c r="G25" s="112">
        <v>0</v>
      </c>
      <c r="H25" s="133">
        <v>1.28</v>
      </c>
      <c r="I25" s="65">
        <f t="shared" si="1"/>
        <v>439.0625</v>
      </c>
      <c r="J25" s="140" t="s">
        <v>63</v>
      </c>
      <c r="L25" s="132" t="s">
        <v>136</v>
      </c>
      <c r="M25" s="112">
        <v>0</v>
      </c>
      <c r="N25" s="133">
        <v>0</v>
      </c>
      <c r="O25" s="112">
        <v>0</v>
      </c>
      <c r="P25" s="133">
        <v>0</v>
      </c>
      <c r="Q25" s="133">
        <v>0</v>
      </c>
      <c r="R25" s="112">
        <v>0</v>
      </c>
      <c r="S25" s="133">
        <v>0</v>
      </c>
      <c r="T25" s="65"/>
      <c r="U25" s="132" t="s">
        <v>26</v>
      </c>
    </row>
    <row r="26" spans="1:21" ht="12.75">
      <c r="A26" s="132" t="s">
        <v>137</v>
      </c>
      <c r="B26" s="112">
        <v>0</v>
      </c>
      <c r="C26" s="133">
        <v>0</v>
      </c>
      <c r="D26" s="112">
        <v>0</v>
      </c>
      <c r="E26" s="133">
        <v>0</v>
      </c>
      <c r="F26" s="133">
        <v>0</v>
      </c>
      <c r="G26" s="112">
        <v>0</v>
      </c>
      <c r="H26" s="133">
        <v>0</v>
      </c>
      <c r="I26" s="65"/>
      <c r="J26" s="132" t="s">
        <v>26</v>
      </c>
      <c r="L26" s="132" t="s">
        <v>137</v>
      </c>
      <c r="M26" s="112">
        <v>0</v>
      </c>
      <c r="N26" s="133">
        <v>0</v>
      </c>
      <c r="O26" s="112">
        <v>0</v>
      </c>
      <c r="P26" s="133">
        <v>0</v>
      </c>
      <c r="Q26" s="133">
        <v>0</v>
      </c>
      <c r="R26" s="112">
        <v>0</v>
      </c>
      <c r="S26" s="133">
        <v>0</v>
      </c>
      <c r="T26" s="65"/>
      <c r="U26" s="132" t="s">
        <v>26</v>
      </c>
    </row>
    <row r="27" spans="1:21" ht="12.75">
      <c r="A27" s="132" t="s">
        <v>12</v>
      </c>
      <c r="B27" s="112">
        <v>2</v>
      </c>
      <c r="C27" s="133">
        <v>0.47</v>
      </c>
      <c r="D27" s="112">
        <v>6</v>
      </c>
      <c r="E27" s="133">
        <v>1.38</v>
      </c>
      <c r="F27" s="133">
        <v>-2.92</v>
      </c>
      <c r="G27" s="112">
        <v>10</v>
      </c>
      <c r="H27" s="133">
        <v>2.23</v>
      </c>
      <c r="I27" s="65">
        <f t="shared" si="1"/>
        <v>-78.9237668161435</v>
      </c>
      <c r="J27" s="132" t="s">
        <v>11</v>
      </c>
      <c r="L27" s="132" t="s">
        <v>12</v>
      </c>
      <c r="M27" s="112">
        <v>0</v>
      </c>
      <c r="N27" s="133">
        <v>0</v>
      </c>
      <c r="O27" s="112">
        <v>1</v>
      </c>
      <c r="P27" s="133">
        <v>6.95</v>
      </c>
      <c r="Q27" s="133">
        <v>-1</v>
      </c>
      <c r="R27" s="112">
        <v>0</v>
      </c>
      <c r="S27" s="133">
        <v>0</v>
      </c>
      <c r="T27" s="65"/>
      <c r="U27" s="132" t="s">
        <v>26</v>
      </c>
    </row>
    <row r="28" spans="1:21" ht="12.75">
      <c r="A28" s="132" t="s">
        <v>13</v>
      </c>
      <c r="B28" s="112">
        <v>2</v>
      </c>
      <c r="C28" s="133">
        <v>0.72</v>
      </c>
      <c r="D28" s="112">
        <v>4</v>
      </c>
      <c r="E28" s="133">
        <v>1.39</v>
      </c>
      <c r="F28" s="133">
        <v>-1.93</v>
      </c>
      <c r="G28" s="112">
        <v>5</v>
      </c>
      <c r="H28" s="133">
        <v>1.8</v>
      </c>
      <c r="I28" s="65">
        <f t="shared" si="1"/>
        <v>-60</v>
      </c>
      <c r="J28" s="132" t="s">
        <v>11</v>
      </c>
      <c r="L28" s="132" t="s">
        <v>13</v>
      </c>
      <c r="M28" s="112">
        <v>0</v>
      </c>
      <c r="N28" s="133">
        <v>0</v>
      </c>
      <c r="O28" s="112">
        <v>0</v>
      </c>
      <c r="P28" s="133">
        <v>0</v>
      </c>
      <c r="Q28" s="133">
        <v>0</v>
      </c>
      <c r="R28" s="112">
        <v>0</v>
      </c>
      <c r="S28" s="133">
        <v>0</v>
      </c>
      <c r="T28" s="65"/>
      <c r="U28" s="132" t="s">
        <v>26</v>
      </c>
    </row>
    <row r="29" spans="1:21" ht="12.75">
      <c r="A29" s="132" t="s">
        <v>17</v>
      </c>
      <c r="B29" s="112">
        <v>0</v>
      </c>
      <c r="C29" s="133">
        <v>0</v>
      </c>
      <c r="D29" s="112">
        <v>0</v>
      </c>
      <c r="E29" s="133">
        <v>0</v>
      </c>
      <c r="F29" s="133">
        <v>0</v>
      </c>
      <c r="G29" s="112">
        <v>0</v>
      </c>
      <c r="H29" s="133">
        <v>0</v>
      </c>
      <c r="I29" s="65"/>
      <c r="J29" s="132" t="s">
        <v>26</v>
      </c>
      <c r="L29" s="132" t="s">
        <v>17</v>
      </c>
      <c r="M29" s="112">
        <v>0</v>
      </c>
      <c r="N29" s="133">
        <v>0</v>
      </c>
      <c r="O29" s="112">
        <v>0</v>
      </c>
      <c r="P29" s="133">
        <v>0</v>
      </c>
      <c r="Q29" s="133">
        <v>0</v>
      </c>
      <c r="R29" s="112">
        <v>0</v>
      </c>
      <c r="S29" s="133">
        <v>0</v>
      </c>
      <c r="T29" s="65"/>
      <c r="U29" s="132" t="s">
        <v>26</v>
      </c>
    </row>
    <row r="30" spans="1:21" ht="12.75">
      <c r="A30" s="132" t="s">
        <v>18</v>
      </c>
      <c r="B30" s="112">
        <v>0</v>
      </c>
      <c r="C30" s="133">
        <v>0</v>
      </c>
      <c r="D30" s="112">
        <v>1</v>
      </c>
      <c r="E30" s="133">
        <v>22.51</v>
      </c>
      <c r="F30" s="133">
        <v>-1</v>
      </c>
      <c r="G30" s="112">
        <v>0</v>
      </c>
      <c r="H30" s="133">
        <v>0</v>
      </c>
      <c r="I30" s="65"/>
      <c r="J30" s="132" t="s">
        <v>26</v>
      </c>
      <c r="L30" s="132" t="s">
        <v>18</v>
      </c>
      <c r="M30" s="112">
        <v>0</v>
      </c>
      <c r="N30" s="133">
        <v>0</v>
      </c>
      <c r="O30" s="112">
        <v>0</v>
      </c>
      <c r="P30" s="133">
        <v>0</v>
      </c>
      <c r="Q30" s="133">
        <v>0</v>
      </c>
      <c r="R30" s="112">
        <v>0</v>
      </c>
      <c r="S30" s="133">
        <v>0</v>
      </c>
      <c r="T30" s="65"/>
      <c r="U30" s="132" t="s">
        <v>26</v>
      </c>
    </row>
    <row r="31" spans="1:21" ht="12.75">
      <c r="A31" s="132" t="s">
        <v>19</v>
      </c>
      <c r="B31" s="112">
        <v>0</v>
      </c>
      <c r="C31" s="133">
        <v>0</v>
      </c>
      <c r="D31" s="112">
        <v>0</v>
      </c>
      <c r="E31" s="133">
        <v>0</v>
      </c>
      <c r="F31" s="133">
        <v>0</v>
      </c>
      <c r="G31" s="112">
        <v>2</v>
      </c>
      <c r="H31" s="133">
        <v>5.28</v>
      </c>
      <c r="I31" s="65">
        <f t="shared" si="1"/>
        <v>-100</v>
      </c>
      <c r="J31" s="132" t="s">
        <v>11</v>
      </c>
      <c r="L31" s="132" t="s">
        <v>19</v>
      </c>
      <c r="M31" s="112">
        <v>0</v>
      </c>
      <c r="N31" s="133">
        <v>0</v>
      </c>
      <c r="O31" s="112">
        <v>0</v>
      </c>
      <c r="P31" s="133">
        <v>0</v>
      </c>
      <c r="Q31" s="133">
        <v>0</v>
      </c>
      <c r="R31" s="112">
        <v>0</v>
      </c>
      <c r="S31" s="133">
        <v>0</v>
      </c>
      <c r="T31" s="65"/>
      <c r="U31" s="132" t="s">
        <v>26</v>
      </c>
    </row>
    <row r="32" spans="1:21" ht="12.75">
      <c r="A32" s="132" t="s">
        <v>20</v>
      </c>
      <c r="B32" s="112">
        <v>0</v>
      </c>
      <c r="C32" s="133">
        <v>0</v>
      </c>
      <c r="D32" s="112">
        <v>0</v>
      </c>
      <c r="E32" s="133">
        <v>0</v>
      </c>
      <c r="F32" s="133">
        <v>0</v>
      </c>
      <c r="G32" s="112">
        <v>1</v>
      </c>
      <c r="H32" s="133">
        <v>4.28</v>
      </c>
      <c r="I32" s="65">
        <f t="shared" si="1"/>
        <v>-100</v>
      </c>
      <c r="J32" s="132" t="s">
        <v>11</v>
      </c>
      <c r="L32" s="132" t="s">
        <v>20</v>
      </c>
      <c r="M32" s="112">
        <v>0</v>
      </c>
      <c r="N32" s="133">
        <v>0</v>
      </c>
      <c r="O32" s="112">
        <v>0</v>
      </c>
      <c r="P32" s="133">
        <v>0</v>
      </c>
      <c r="Q32" s="133">
        <v>0</v>
      </c>
      <c r="R32" s="112">
        <v>0</v>
      </c>
      <c r="S32" s="133">
        <v>0</v>
      </c>
      <c r="T32" s="65"/>
      <c r="U32" s="132" t="s">
        <v>26</v>
      </c>
    </row>
    <row r="33" spans="1:21" ht="12.75">
      <c r="A33" s="132" t="s">
        <v>21</v>
      </c>
      <c r="B33" s="112">
        <v>0</v>
      </c>
      <c r="C33" s="133">
        <v>0</v>
      </c>
      <c r="D33" s="112">
        <v>0</v>
      </c>
      <c r="E33" s="133">
        <v>0</v>
      </c>
      <c r="F33" s="133">
        <v>0</v>
      </c>
      <c r="G33" s="112">
        <v>0</v>
      </c>
      <c r="H33" s="133">
        <v>0</v>
      </c>
      <c r="I33" s="65"/>
      <c r="J33" s="132" t="s">
        <v>26</v>
      </c>
      <c r="L33" s="132" t="s">
        <v>21</v>
      </c>
      <c r="M33" s="112">
        <v>0</v>
      </c>
      <c r="N33" s="133">
        <v>0</v>
      </c>
      <c r="O33" s="112">
        <v>1</v>
      </c>
      <c r="P33" s="133">
        <v>72.2</v>
      </c>
      <c r="Q33" s="133">
        <v>-1</v>
      </c>
      <c r="R33" s="112">
        <v>0</v>
      </c>
      <c r="S33" s="133">
        <v>0</v>
      </c>
      <c r="T33" s="65"/>
      <c r="U33" s="132" t="s">
        <v>26</v>
      </c>
    </row>
    <row r="34" spans="1:21" ht="12.75">
      <c r="A34" s="132" t="s">
        <v>22</v>
      </c>
      <c r="B34" s="112">
        <v>0</v>
      </c>
      <c r="C34" s="133">
        <v>0</v>
      </c>
      <c r="D34" s="112">
        <v>0</v>
      </c>
      <c r="E34" s="133">
        <v>0</v>
      </c>
      <c r="F34" s="133">
        <v>0</v>
      </c>
      <c r="G34" s="112">
        <v>0</v>
      </c>
      <c r="H34" s="133">
        <v>0</v>
      </c>
      <c r="I34" s="65"/>
      <c r="J34" s="132" t="s">
        <v>26</v>
      </c>
      <c r="L34" s="132" t="s">
        <v>22</v>
      </c>
      <c r="M34" s="112">
        <v>0</v>
      </c>
      <c r="N34" s="133">
        <v>0</v>
      </c>
      <c r="O34" s="112">
        <v>0</v>
      </c>
      <c r="P34" s="133">
        <v>0</v>
      </c>
      <c r="Q34" s="133">
        <v>0</v>
      </c>
      <c r="R34" s="112">
        <v>0</v>
      </c>
      <c r="S34" s="133">
        <v>0</v>
      </c>
      <c r="T34" s="65"/>
      <c r="U34" s="132" t="s">
        <v>26</v>
      </c>
    </row>
    <row r="35" spans="1:21" ht="12.75">
      <c r="A35" s="132" t="s">
        <v>23</v>
      </c>
      <c r="B35" s="112">
        <v>0</v>
      </c>
      <c r="C35" s="133">
        <v>0</v>
      </c>
      <c r="D35" s="112">
        <v>1</v>
      </c>
      <c r="E35" s="133">
        <v>4.35</v>
      </c>
      <c r="F35" s="133">
        <v>-1</v>
      </c>
      <c r="G35" s="112">
        <v>1</v>
      </c>
      <c r="H35" s="133">
        <v>4.61</v>
      </c>
      <c r="I35" s="65">
        <f t="shared" si="1"/>
        <v>-100</v>
      </c>
      <c r="J35" s="132" t="s">
        <v>11</v>
      </c>
      <c r="L35" s="132" t="s">
        <v>23</v>
      </c>
      <c r="M35" s="112">
        <v>0</v>
      </c>
      <c r="N35" s="133">
        <v>0</v>
      </c>
      <c r="O35" s="112">
        <v>0</v>
      </c>
      <c r="P35" s="133">
        <v>0</v>
      </c>
      <c r="Q35" s="133">
        <v>0</v>
      </c>
      <c r="R35" s="112">
        <v>0</v>
      </c>
      <c r="S35" s="133">
        <v>0</v>
      </c>
      <c r="T35" s="65"/>
      <c r="U35" s="132" t="s">
        <v>26</v>
      </c>
    </row>
    <row r="36" spans="1:21" ht="12.75">
      <c r="A36" s="132" t="s">
        <v>25</v>
      </c>
      <c r="B36" s="112">
        <v>0</v>
      </c>
      <c r="C36" s="133">
        <v>0</v>
      </c>
      <c r="D36" s="112">
        <v>0</v>
      </c>
      <c r="E36" s="133">
        <v>0</v>
      </c>
      <c r="F36" s="133">
        <v>0</v>
      </c>
      <c r="G36" s="112">
        <v>0</v>
      </c>
      <c r="H36" s="133">
        <v>4.08</v>
      </c>
      <c r="I36" s="65">
        <f t="shared" si="1"/>
        <v>-100</v>
      </c>
      <c r="J36" s="132" t="s">
        <v>11</v>
      </c>
      <c r="L36" s="132" t="s">
        <v>25</v>
      </c>
      <c r="M36" s="112">
        <v>0</v>
      </c>
      <c r="N36" s="133">
        <v>0</v>
      </c>
      <c r="O36" s="112">
        <v>0</v>
      </c>
      <c r="P36" s="133">
        <v>0</v>
      </c>
      <c r="Q36" s="133">
        <v>0</v>
      </c>
      <c r="R36" s="112">
        <v>0</v>
      </c>
      <c r="S36" s="133">
        <v>0</v>
      </c>
      <c r="T36" s="65"/>
      <c r="U36" s="132" t="s">
        <v>26</v>
      </c>
    </row>
    <row r="37" spans="1:21" ht="12.75">
      <c r="A37" s="132" t="s">
        <v>138</v>
      </c>
      <c r="B37" s="112">
        <v>4</v>
      </c>
      <c r="C37" s="133">
        <v>0.87</v>
      </c>
      <c r="D37" s="112">
        <v>6</v>
      </c>
      <c r="E37" s="133">
        <v>1.27</v>
      </c>
      <c r="F37" s="133">
        <v>-1.46</v>
      </c>
      <c r="G37" s="112">
        <v>10</v>
      </c>
      <c r="H37" s="133">
        <v>2.13</v>
      </c>
      <c r="I37" s="65">
        <f>C37/H37*100-100</f>
        <v>-59.154929577464785</v>
      </c>
      <c r="J37" s="132" t="s">
        <v>11</v>
      </c>
      <c r="L37" s="132" t="s">
        <v>138</v>
      </c>
      <c r="M37" s="112">
        <v>0</v>
      </c>
      <c r="N37" s="133">
        <v>0</v>
      </c>
      <c r="O37" s="112">
        <v>1</v>
      </c>
      <c r="P37" s="133">
        <v>6.34</v>
      </c>
      <c r="Q37" s="133">
        <v>-1</v>
      </c>
      <c r="R37" s="112">
        <v>0</v>
      </c>
      <c r="S37" s="133">
        <v>0</v>
      </c>
      <c r="T37" s="65"/>
      <c r="U37" s="132" t="s">
        <v>26</v>
      </c>
    </row>
    <row r="38" spans="1:21" s="144" customFormat="1" ht="12.75">
      <c r="A38" s="141"/>
      <c r="B38" s="142"/>
      <c r="C38" s="143"/>
      <c r="D38" s="142"/>
      <c r="E38" s="143"/>
      <c r="F38" s="143"/>
      <c r="G38" s="142"/>
      <c r="H38" s="143"/>
      <c r="I38" s="143"/>
      <c r="J38" s="141"/>
      <c r="L38" s="141"/>
      <c r="M38" s="142"/>
      <c r="N38" s="143"/>
      <c r="O38" s="142"/>
      <c r="P38" s="143"/>
      <c r="Q38" s="143"/>
      <c r="R38" s="142"/>
      <c r="S38" s="143"/>
      <c r="T38" s="143"/>
      <c r="U38" s="141"/>
    </row>
    <row r="39" spans="1:21" ht="15">
      <c r="A39" s="84"/>
      <c r="B39" s="84"/>
      <c r="C39" s="84"/>
      <c r="D39" s="131" t="s">
        <v>163</v>
      </c>
      <c r="E39" s="84"/>
      <c r="F39" s="84"/>
      <c r="G39" s="84"/>
      <c r="H39" s="84"/>
      <c r="I39" s="84"/>
      <c r="J39" s="84"/>
      <c r="K39" s="84"/>
      <c r="L39" s="84"/>
      <c r="O39" s="84"/>
      <c r="P39" s="84"/>
      <c r="Q39" s="84"/>
      <c r="R39" s="131" t="s">
        <v>163</v>
      </c>
      <c r="S39" s="84"/>
      <c r="T39" s="84"/>
      <c r="U39" s="84"/>
    </row>
    <row r="40" spans="1:21" ht="15">
      <c r="A40" s="84"/>
      <c r="B40" s="84"/>
      <c r="C40" s="84"/>
      <c r="D40" s="85" t="s">
        <v>139</v>
      </c>
      <c r="E40" s="84"/>
      <c r="F40" s="84"/>
      <c r="G40" s="84"/>
      <c r="H40" s="84"/>
      <c r="I40" s="84"/>
      <c r="J40" s="84"/>
      <c r="K40" s="84"/>
      <c r="L40" s="84"/>
      <c r="O40" s="84"/>
      <c r="P40" s="84"/>
      <c r="Q40" s="84"/>
      <c r="R40" s="85" t="s">
        <v>140</v>
      </c>
      <c r="S40" s="84"/>
      <c r="T40" s="84"/>
      <c r="U40" s="84"/>
    </row>
    <row r="41" spans="1:21" ht="12.75">
      <c r="A41" s="58" t="s">
        <v>72</v>
      </c>
      <c r="B41" s="136">
        <v>2020</v>
      </c>
      <c r="C41" s="137"/>
      <c r="D41" s="136">
        <v>2019</v>
      </c>
      <c r="E41" s="137"/>
      <c r="F41" s="63" t="s">
        <v>5</v>
      </c>
      <c r="G41" s="60" t="s">
        <v>73</v>
      </c>
      <c r="H41" s="62"/>
      <c r="I41" s="62"/>
      <c r="J41" s="63" t="s">
        <v>7</v>
      </c>
      <c r="L41" s="134" t="s">
        <v>72</v>
      </c>
      <c r="M41" s="136">
        <v>2020</v>
      </c>
      <c r="N41" s="137"/>
      <c r="O41" s="136">
        <v>2019</v>
      </c>
      <c r="P41" s="137"/>
      <c r="Q41" s="138" t="s">
        <v>5</v>
      </c>
      <c r="R41" s="136" t="s">
        <v>73</v>
      </c>
      <c r="S41" s="137"/>
      <c r="T41" s="62"/>
      <c r="U41" s="63" t="s">
        <v>7</v>
      </c>
    </row>
    <row r="42" spans="1:21" ht="22.5">
      <c r="A42" s="59"/>
      <c r="B42" s="61" t="s">
        <v>3</v>
      </c>
      <c r="C42" s="61" t="s">
        <v>4</v>
      </c>
      <c r="D42" s="61" t="s">
        <v>3</v>
      </c>
      <c r="E42" s="61" t="s">
        <v>4</v>
      </c>
      <c r="F42" s="64" t="s">
        <v>6</v>
      </c>
      <c r="G42" s="61" t="s">
        <v>3</v>
      </c>
      <c r="H42" s="61" t="s">
        <v>4</v>
      </c>
      <c r="I42" s="64"/>
      <c r="J42" s="64" t="s">
        <v>8</v>
      </c>
      <c r="L42" s="135"/>
      <c r="M42" s="102" t="s">
        <v>3</v>
      </c>
      <c r="N42" s="102" t="s">
        <v>4</v>
      </c>
      <c r="O42" s="102" t="s">
        <v>3</v>
      </c>
      <c r="P42" s="102" t="s">
        <v>4</v>
      </c>
      <c r="Q42" s="139" t="s">
        <v>6</v>
      </c>
      <c r="R42" s="102" t="s">
        <v>3</v>
      </c>
      <c r="S42" s="102" t="s">
        <v>4</v>
      </c>
      <c r="T42" s="64"/>
      <c r="U42" s="64" t="s">
        <v>8</v>
      </c>
    </row>
    <row r="43" spans="1:21" ht="12.75">
      <c r="A43" s="132" t="s">
        <v>10</v>
      </c>
      <c r="B43" s="112">
        <v>310</v>
      </c>
      <c r="C43" s="133">
        <v>7.41</v>
      </c>
      <c r="D43" s="112">
        <v>522</v>
      </c>
      <c r="E43" s="133">
        <v>12.48</v>
      </c>
      <c r="F43" s="133">
        <v>-1.68</v>
      </c>
      <c r="G43" s="112">
        <v>524</v>
      </c>
      <c r="H43" s="133">
        <v>12.7</v>
      </c>
      <c r="I43" s="65">
        <f aca="true" t="shared" si="2" ref="I43:I56">C43/H43*100-100</f>
        <v>-41.65354330708661</v>
      </c>
      <c r="J43" s="132" t="s">
        <v>11</v>
      </c>
      <c r="L43" s="132" t="s">
        <v>10</v>
      </c>
      <c r="M43" s="112">
        <v>31</v>
      </c>
      <c r="N43" s="133">
        <v>3.34</v>
      </c>
      <c r="O43" s="112">
        <v>64</v>
      </c>
      <c r="P43" s="133">
        <v>7.08</v>
      </c>
      <c r="Q43" s="133">
        <v>-2.12</v>
      </c>
      <c r="R43" s="112">
        <v>58</v>
      </c>
      <c r="S43" s="133">
        <v>6.65</v>
      </c>
      <c r="T43" s="65">
        <f>N43/S43*100-100</f>
        <v>-49.77443609022557</v>
      </c>
      <c r="U43" s="132" t="s">
        <v>11</v>
      </c>
    </row>
    <row r="44" spans="1:21" ht="12.75">
      <c r="A44" s="132" t="s">
        <v>136</v>
      </c>
      <c r="B44" s="112">
        <v>8</v>
      </c>
      <c r="C44" s="133">
        <v>21.33</v>
      </c>
      <c r="D44" s="112">
        <v>0</v>
      </c>
      <c r="E44" s="133">
        <v>0</v>
      </c>
      <c r="F44" s="133">
        <v>8</v>
      </c>
      <c r="G44" s="112">
        <v>3</v>
      </c>
      <c r="H44" s="133">
        <v>7.1</v>
      </c>
      <c r="I44" s="65">
        <f t="shared" si="2"/>
        <v>200.4225352112676</v>
      </c>
      <c r="J44" s="140" t="s">
        <v>63</v>
      </c>
      <c r="L44" s="132" t="s">
        <v>136</v>
      </c>
      <c r="M44" s="112">
        <v>1</v>
      </c>
      <c r="N44" s="133">
        <v>11.73</v>
      </c>
      <c r="O44" s="112">
        <v>0</v>
      </c>
      <c r="P44" s="133">
        <v>0</v>
      </c>
      <c r="Q44" s="133">
        <v>1</v>
      </c>
      <c r="R44" s="112">
        <v>0</v>
      </c>
      <c r="S44" s="133">
        <v>0</v>
      </c>
      <c r="T44" s="65"/>
      <c r="U44" s="140" t="s">
        <v>24</v>
      </c>
    </row>
    <row r="45" spans="1:21" ht="12.75">
      <c r="A45" s="132" t="s">
        <v>137</v>
      </c>
      <c r="B45" s="112">
        <v>0</v>
      </c>
      <c r="C45" s="133">
        <v>0</v>
      </c>
      <c r="D45" s="112">
        <v>0</v>
      </c>
      <c r="E45" s="133">
        <v>0</v>
      </c>
      <c r="F45" s="133">
        <v>0</v>
      </c>
      <c r="G45" s="112">
        <v>0</v>
      </c>
      <c r="H45" s="133">
        <v>0</v>
      </c>
      <c r="I45" s="65"/>
      <c r="J45" s="132" t="s">
        <v>26</v>
      </c>
      <c r="L45" s="132" t="s">
        <v>137</v>
      </c>
      <c r="M45" s="112">
        <v>0</v>
      </c>
      <c r="N45" s="133">
        <v>0</v>
      </c>
      <c r="O45" s="112">
        <v>0</v>
      </c>
      <c r="P45" s="133">
        <v>0</v>
      </c>
      <c r="Q45" s="133">
        <v>0</v>
      </c>
      <c r="R45" s="112">
        <v>0</v>
      </c>
      <c r="S45" s="133">
        <v>0</v>
      </c>
      <c r="T45" s="65"/>
      <c r="U45" s="132" t="s">
        <v>26</v>
      </c>
    </row>
    <row r="46" spans="1:21" ht="12.75">
      <c r="A46" s="132" t="s">
        <v>12</v>
      </c>
      <c r="B46" s="112">
        <v>18</v>
      </c>
      <c r="C46" s="133">
        <v>3.36</v>
      </c>
      <c r="D46" s="112">
        <v>18</v>
      </c>
      <c r="E46" s="133">
        <v>3.35</v>
      </c>
      <c r="F46" s="133">
        <v>1</v>
      </c>
      <c r="G46" s="112">
        <v>35</v>
      </c>
      <c r="H46" s="133">
        <v>6.31</v>
      </c>
      <c r="I46" s="65">
        <f t="shared" si="2"/>
        <v>-46.75118858954042</v>
      </c>
      <c r="J46" s="132" t="s">
        <v>11</v>
      </c>
      <c r="L46" s="132" t="s">
        <v>12</v>
      </c>
      <c r="M46" s="112">
        <v>2</v>
      </c>
      <c r="N46" s="133">
        <v>1.78</v>
      </c>
      <c r="O46" s="112">
        <v>4</v>
      </c>
      <c r="P46" s="133">
        <v>3.9</v>
      </c>
      <c r="Q46" s="133">
        <v>-2.19</v>
      </c>
      <c r="R46" s="112">
        <v>3</v>
      </c>
      <c r="S46" s="133">
        <v>2.79</v>
      </c>
      <c r="T46" s="65">
        <f>N46/S46*100-100</f>
        <v>-36.200716845878134</v>
      </c>
      <c r="U46" s="132" t="s">
        <v>11</v>
      </c>
    </row>
    <row r="47" spans="1:21" ht="12.75">
      <c r="A47" s="132" t="s">
        <v>13</v>
      </c>
      <c r="B47" s="112">
        <v>9</v>
      </c>
      <c r="C47" s="133">
        <v>2.55</v>
      </c>
      <c r="D47" s="112">
        <v>8</v>
      </c>
      <c r="E47" s="133">
        <v>2.27</v>
      </c>
      <c r="F47" s="133">
        <v>1.12</v>
      </c>
      <c r="G47" s="112">
        <v>21</v>
      </c>
      <c r="H47" s="133">
        <v>5.61</v>
      </c>
      <c r="I47" s="65">
        <f t="shared" si="2"/>
        <v>-54.545454545454554</v>
      </c>
      <c r="J47" s="132" t="s">
        <v>11</v>
      </c>
      <c r="L47" s="132" t="s">
        <v>13</v>
      </c>
      <c r="M47" s="112">
        <v>1</v>
      </c>
      <c r="N47" s="133">
        <v>1.35</v>
      </c>
      <c r="O47" s="112">
        <v>1</v>
      </c>
      <c r="P47" s="133">
        <v>1.58</v>
      </c>
      <c r="Q47" s="133">
        <v>-1.16</v>
      </c>
      <c r="R47" s="112">
        <v>1</v>
      </c>
      <c r="S47" s="133">
        <v>1.74</v>
      </c>
      <c r="T47" s="65">
        <f>N47/S47*100-100</f>
        <v>-22.41379310344827</v>
      </c>
      <c r="U47" s="132" t="s">
        <v>11</v>
      </c>
    </row>
    <row r="48" spans="1:21" ht="12.75">
      <c r="A48" s="132" t="s">
        <v>17</v>
      </c>
      <c r="B48" s="112">
        <v>5</v>
      </c>
      <c r="C48" s="133">
        <v>18.07</v>
      </c>
      <c r="D48" s="112">
        <v>2</v>
      </c>
      <c r="E48" s="133">
        <v>7.23</v>
      </c>
      <c r="F48" s="133">
        <v>2.5</v>
      </c>
      <c r="G48" s="112">
        <v>2</v>
      </c>
      <c r="H48" s="133">
        <v>6.93</v>
      </c>
      <c r="I48" s="65">
        <f t="shared" si="2"/>
        <v>160.75036075036076</v>
      </c>
      <c r="J48" s="140" t="s">
        <v>24</v>
      </c>
      <c r="L48" s="132" t="s">
        <v>17</v>
      </c>
      <c r="M48" s="112">
        <v>1</v>
      </c>
      <c r="N48" s="133">
        <v>18.38</v>
      </c>
      <c r="O48" s="112">
        <v>1</v>
      </c>
      <c r="P48" s="133">
        <v>18.4</v>
      </c>
      <c r="Q48" s="133">
        <v>-1</v>
      </c>
      <c r="R48" s="112">
        <v>1</v>
      </c>
      <c r="S48" s="133">
        <v>14.89</v>
      </c>
      <c r="T48" s="65">
        <f>N48/S48*100-100</f>
        <v>23.43854936198791</v>
      </c>
      <c r="U48" s="132" t="s">
        <v>26</v>
      </c>
    </row>
    <row r="49" spans="1:21" ht="12.75">
      <c r="A49" s="132" t="s">
        <v>18</v>
      </c>
      <c r="B49" s="112">
        <v>1</v>
      </c>
      <c r="C49" s="133">
        <v>16.2</v>
      </c>
      <c r="D49" s="112">
        <v>1</v>
      </c>
      <c r="E49" s="133">
        <v>14.78</v>
      </c>
      <c r="F49" s="133">
        <v>1.1</v>
      </c>
      <c r="G49" s="112">
        <v>0</v>
      </c>
      <c r="H49" s="133">
        <v>6.08</v>
      </c>
      <c r="I49" s="65">
        <f t="shared" si="2"/>
        <v>166.4473684210526</v>
      </c>
      <c r="J49" s="140" t="s">
        <v>24</v>
      </c>
      <c r="L49" s="132" t="s">
        <v>18</v>
      </c>
      <c r="M49" s="112">
        <v>0</v>
      </c>
      <c r="N49" s="133">
        <v>0</v>
      </c>
      <c r="O49" s="112">
        <v>0</v>
      </c>
      <c r="P49" s="133">
        <v>0</v>
      </c>
      <c r="Q49" s="133">
        <v>0</v>
      </c>
      <c r="R49" s="112">
        <v>0</v>
      </c>
      <c r="S49" s="133">
        <v>0</v>
      </c>
      <c r="T49" s="65"/>
      <c r="U49" s="132" t="s">
        <v>26</v>
      </c>
    </row>
    <row r="50" spans="1:21" ht="12.75">
      <c r="A50" s="132" t="s">
        <v>19</v>
      </c>
      <c r="B50" s="112">
        <v>1</v>
      </c>
      <c r="C50" s="133">
        <v>2.25</v>
      </c>
      <c r="D50" s="112">
        <v>4</v>
      </c>
      <c r="E50" s="133">
        <v>8.87</v>
      </c>
      <c r="F50" s="133">
        <v>-3.93</v>
      </c>
      <c r="G50" s="112">
        <v>8</v>
      </c>
      <c r="H50" s="133">
        <v>17.6</v>
      </c>
      <c r="I50" s="65">
        <f t="shared" si="2"/>
        <v>-87.2159090909091</v>
      </c>
      <c r="J50" s="132" t="s">
        <v>11</v>
      </c>
      <c r="L50" s="132" t="s">
        <v>19</v>
      </c>
      <c r="M50" s="112">
        <v>0</v>
      </c>
      <c r="N50" s="133">
        <v>0</v>
      </c>
      <c r="O50" s="112">
        <v>1</v>
      </c>
      <c r="P50" s="133">
        <v>11.25</v>
      </c>
      <c r="Q50" s="133">
        <v>-1</v>
      </c>
      <c r="R50" s="112">
        <v>1</v>
      </c>
      <c r="S50" s="133">
        <v>6.76</v>
      </c>
      <c r="T50" s="65">
        <f>N50/S50*100-100</f>
        <v>-100</v>
      </c>
      <c r="U50" s="132" t="s">
        <v>11</v>
      </c>
    </row>
    <row r="51" spans="1:21" ht="12.75">
      <c r="A51" s="132" t="s">
        <v>20</v>
      </c>
      <c r="B51" s="112">
        <v>0</v>
      </c>
      <c r="C51" s="133">
        <v>0</v>
      </c>
      <c r="D51" s="112">
        <v>1</v>
      </c>
      <c r="E51" s="133">
        <v>5.66</v>
      </c>
      <c r="F51" s="133">
        <v>-1</v>
      </c>
      <c r="G51" s="112">
        <v>1</v>
      </c>
      <c r="H51" s="133">
        <v>3.4</v>
      </c>
      <c r="I51" s="65">
        <f t="shared" si="2"/>
        <v>-100</v>
      </c>
      <c r="J51" s="132" t="s">
        <v>11</v>
      </c>
      <c r="L51" s="132" t="s">
        <v>20</v>
      </c>
      <c r="M51" s="112">
        <v>0</v>
      </c>
      <c r="N51" s="133">
        <v>0</v>
      </c>
      <c r="O51" s="112">
        <v>0</v>
      </c>
      <c r="P51" s="133">
        <v>0</v>
      </c>
      <c r="Q51" s="133">
        <v>0</v>
      </c>
      <c r="R51" s="112">
        <v>0</v>
      </c>
      <c r="S51" s="133">
        <v>0</v>
      </c>
      <c r="T51" s="65"/>
      <c r="U51" s="132" t="s">
        <v>26</v>
      </c>
    </row>
    <row r="52" spans="1:21" ht="12.75">
      <c r="A52" s="132" t="s">
        <v>21</v>
      </c>
      <c r="B52" s="112">
        <v>2</v>
      </c>
      <c r="C52" s="133">
        <v>4.81</v>
      </c>
      <c r="D52" s="112">
        <v>2</v>
      </c>
      <c r="E52" s="133">
        <v>4.79</v>
      </c>
      <c r="F52" s="133">
        <v>1</v>
      </c>
      <c r="G52" s="112">
        <v>2</v>
      </c>
      <c r="H52" s="133">
        <v>4.28</v>
      </c>
      <c r="I52" s="65">
        <f t="shared" si="2"/>
        <v>12.383177570093437</v>
      </c>
      <c r="J52" s="132" t="s">
        <v>26</v>
      </c>
      <c r="L52" s="132" t="s">
        <v>21</v>
      </c>
      <c r="M52" s="112">
        <v>0</v>
      </c>
      <c r="N52" s="133">
        <v>0</v>
      </c>
      <c r="O52" s="112">
        <v>1</v>
      </c>
      <c r="P52" s="133">
        <v>10.84</v>
      </c>
      <c r="Q52" s="133">
        <v>-1</v>
      </c>
      <c r="R52" s="112">
        <v>0</v>
      </c>
      <c r="S52" s="133">
        <v>0</v>
      </c>
      <c r="T52" s="65"/>
      <c r="U52" s="132" t="s">
        <v>26</v>
      </c>
    </row>
    <row r="53" spans="1:21" ht="12.75">
      <c r="A53" s="132" t="s">
        <v>22</v>
      </c>
      <c r="B53" s="112">
        <v>0</v>
      </c>
      <c r="C53" s="133">
        <v>0</v>
      </c>
      <c r="D53" s="112">
        <v>0</v>
      </c>
      <c r="E53" s="133">
        <v>0</v>
      </c>
      <c r="F53" s="133">
        <v>0</v>
      </c>
      <c r="G53" s="112">
        <v>0</v>
      </c>
      <c r="H53" s="133">
        <v>0</v>
      </c>
      <c r="I53" s="65"/>
      <c r="J53" s="132" t="s">
        <v>26</v>
      </c>
      <c r="L53" s="132" t="s">
        <v>22</v>
      </c>
      <c r="M53" s="112">
        <v>0</v>
      </c>
      <c r="N53" s="133">
        <v>0</v>
      </c>
      <c r="O53" s="112">
        <v>0</v>
      </c>
      <c r="P53" s="133">
        <v>0</v>
      </c>
      <c r="Q53" s="133">
        <v>0</v>
      </c>
      <c r="R53" s="112">
        <v>0</v>
      </c>
      <c r="S53" s="133">
        <v>0</v>
      </c>
      <c r="T53" s="65"/>
      <c r="U53" s="132" t="s">
        <v>26</v>
      </c>
    </row>
    <row r="54" spans="1:21" ht="12.75">
      <c r="A54" s="132" t="s">
        <v>23</v>
      </c>
      <c r="B54" s="112">
        <v>0</v>
      </c>
      <c r="C54" s="133">
        <v>0</v>
      </c>
      <c r="D54" s="112">
        <v>0</v>
      </c>
      <c r="E54" s="133">
        <v>0</v>
      </c>
      <c r="F54" s="133">
        <v>0</v>
      </c>
      <c r="G54" s="112">
        <v>0</v>
      </c>
      <c r="H54" s="133">
        <v>1.67</v>
      </c>
      <c r="I54" s="65">
        <f t="shared" si="2"/>
        <v>-100</v>
      </c>
      <c r="J54" s="132" t="s">
        <v>11</v>
      </c>
      <c r="L54" s="132" t="s">
        <v>23</v>
      </c>
      <c r="M54" s="112">
        <v>0</v>
      </c>
      <c r="N54" s="133">
        <v>0</v>
      </c>
      <c r="O54" s="112">
        <v>0</v>
      </c>
      <c r="P54" s="133">
        <v>0</v>
      </c>
      <c r="Q54" s="133">
        <v>0</v>
      </c>
      <c r="R54" s="112">
        <v>0</v>
      </c>
      <c r="S54" s="133">
        <v>0</v>
      </c>
      <c r="T54" s="65"/>
      <c r="U54" s="132" t="s">
        <v>26</v>
      </c>
    </row>
    <row r="55" spans="1:21" ht="12.75">
      <c r="A55" s="132" t="s">
        <v>25</v>
      </c>
      <c r="B55" s="112">
        <v>0</v>
      </c>
      <c r="C55" s="133">
        <v>0</v>
      </c>
      <c r="D55" s="112">
        <v>0</v>
      </c>
      <c r="E55" s="133">
        <v>0</v>
      </c>
      <c r="F55" s="133">
        <v>0</v>
      </c>
      <c r="G55" s="112">
        <v>0</v>
      </c>
      <c r="H55" s="133">
        <v>0</v>
      </c>
      <c r="I55" s="65"/>
      <c r="J55" s="132" t="s">
        <v>26</v>
      </c>
      <c r="L55" s="132" t="s">
        <v>25</v>
      </c>
      <c r="M55" s="112">
        <v>0</v>
      </c>
      <c r="N55" s="133">
        <v>0</v>
      </c>
      <c r="O55" s="112">
        <v>0</v>
      </c>
      <c r="P55" s="133">
        <v>0</v>
      </c>
      <c r="Q55" s="133">
        <v>0</v>
      </c>
      <c r="R55" s="112">
        <v>0</v>
      </c>
      <c r="S55" s="133">
        <v>0</v>
      </c>
      <c r="T55" s="65"/>
      <c r="U55" s="132" t="s">
        <v>26</v>
      </c>
    </row>
    <row r="56" spans="1:21" ht="12.75">
      <c r="A56" s="132" t="s">
        <v>138</v>
      </c>
      <c r="B56" s="112">
        <v>26</v>
      </c>
      <c r="C56" s="133">
        <v>4.46</v>
      </c>
      <c r="D56" s="112">
        <v>18</v>
      </c>
      <c r="E56" s="133">
        <v>3.08</v>
      </c>
      <c r="F56" s="133">
        <v>1.45</v>
      </c>
      <c r="G56" s="112">
        <v>38</v>
      </c>
      <c r="H56" s="133">
        <v>6.3</v>
      </c>
      <c r="I56" s="65">
        <f t="shared" si="2"/>
        <v>-29.206349206349202</v>
      </c>
      <c r="J56" s="132" t="s">
        <v>11</v>
      </c>
      <c r="L56" s="132" t="s">
        <v>138</v>
      </c>
      <c r="M56" s="112">
        <v>3</v>
      </c>
      <c r="N56" s="133">
        <v>2.44</v>
      </c>
      <c r="O56" s="112">
        <v>4</v>
      </c>
      <c r="P56" s="133">
        <v>3.53</v>
      </c>
      <c r="Q56" s="133">
        <v>-1.45</v>
      </c>
      <c r="R56" s="112">
        <v>3</v>
      </c>
      <c r="S56" s="133">
        <v>2.54</v>
      </c>
      <c r="T56" s="65">
        <f>N56/S56*100-100</f>
        <v>-3.937007874015748</v>
      </c>
      <c r="U56" s="132" t="s">
        <v>11</v>
      </c>
    </row>
    <row r="58" spans="1:21" ht="15">
      <c r="A58" s="84"/>
      <c r="B58" s="84"/>
      <c r="C58" s="84"/>
      <c r="D58" s="131" t="s">
        <v>163</v>
      </c>
      <c r="E58" s="84"/>
      <c r="F58" s="84"/>
      <c r="G58" s="84"/>
      <c r="H58" s="84"/>
      <c r="I58" s="84"/>
      <c r="J58" s="84"/>
      <c r="K58" s="84"/>
      <c r="L58" s="84"/>
      <c r="O58" s="84"/>
      <c r="P58" s="84"/>
      <c r="Q58" s="84"/>
      <c r="R58" s="131" t="s">
        <v>163</v>
      </c>
      <c r="S58" s="84"/>
      <c r="T58" s="84"/>
      <c r="U58" s="84"/>
    </row>
    <row r="59" spans="1:21" ht="15">
      <c r="A59" s="84"/>
      <c r="B59" s="84"/>
      <c r="C59" s="84"/>
      <c r="D59" s="85" t="s">
        <v>143</v>
      </c>
      <c r="E59" s="84"/>
      <c r="F59" s="84"/>
      <c r="G59" s="84"/>
      <c r="H59" s="84"/>
      <c r="I59" s="84"/>
      <c r="J59" s="84"/>
      <c r="K59" s="84"/>
      <c r="L59" s="84"/>
      <c r="O59" s="84"/>
      <c r="P59" s="84"/>
      <c r="Q59" s="84"/>
      <c r="R59" s="85" t="s">
        <v>144</v>
      </c>
      <c r="S59" s="84"/>
      <c r="T59" s="84"/>
      <c r="U59" s="84"/>
    </row>
    <row r="60" spans="1:21" ht="12.75">
      <c r="A60" s="58" t="s">
        <v>72</v>
      </c>
      <c r="B60" s="136">
        <v>2020</v>
      </c>
      <c r="C60" s="137"/>
      <c r="D60" s="136">
        <v>2019</v>
      </c>
      <c r="E60" s="137"/>
      <c r="F60" s="63" t="s">
        <v>5</v>
      </c>
      <c r="G60" s="60" t="s">
        <v>73</v>
      </c>
      <c r="H60" s="62"/>
      <c r="I60" s="62"/>
      <c r="J60" s="63" t="s">
        <v>7</v>
      </c>
      <c r="L60" s="58" t="s">
        <v>72</v>
      </c>
      <c r="M60" s="136">
        <v>2020</v>
      </c>
      <c r="N60" s="137"/>
      <c r="O60" s="136">
        <v>2019</v>
      </c>
      <c r="P60" s="137"/>
      <c r="Q60" s="63" t="s">
        <v>5</v>
      </c>
      <c r="R60" s="60" t="s">
        <v>73</v>
      </c>
      <c r="S60" s="62"/>
      <c r="T60" s="62"/>
      <c r="U60" s="63" t="s">
        <v>7</v>
      </c>
    </row>
    <row r="61" spans="1:21" ht="22.5">
      <c r="A61" s="59"/>
      <c r="B61" s="61" t="s">
        <v>3</v>
      </c>
      <c r="C61" s="61" t="s">
        <v>4</v>
      </c>
      <c r="D61" s="61" t="s">
        <v>3</v>
      </c>
      <c r="E61" s="61" t="s">
        <v>4</v>
      </c>
      <c r="F61" s="64" t="s">
        <v>6</v>
      </c>
      <c r="G61" s="61" t="s">
        <v>3</v>
      </c>
      <c r="H61" s="61" t="s">
        <v>4</v>
      </c>
      <c r="I61" s="64"/>
      <c r="J61" s="64" t="s">
        <v>8</v>
      </c>
      <c r="L61" s="59"/>
      <c r="M61" s="61" t="s">
        <v>3</v>
      </c>
      <c r="N61" s="61" t="s">
        <v>4</v>
      </c>
      <c r="O61" s="61" t="s">
        <v>3</v>
      </c>
      <c r="P61" s="61" t="s">
        <v>4</v>
      </c>
      <c r="Q61" s="64" t="s">
        <v>6</v>
      </c>
      <c r="R61" s="61" t="s">
        <v>3</v>
      </c>
      <c r="S61" s="61" t="s">
        <v>4</v>
      </c>
      <c r="T61" s="64"/>
      <c r="U61" s="64" t="s">
        <v>8</v>
      </c>
    </row>
    <row r="62" spans="1:21" ht="12.75">
      <c r="A62" s="132" t="s">
        <v>10</v>
      </c>
      <c r="B62" s="112">
        <v>279</v>
      </c>
      <c r="C62" s="133">
        <v>8.57</v>
      </c>
      <c r="D62" s="112">
        <v>458</v>
      </c>
      <c r="E62" s="133">
        <v>13.97</v>
      </c>
      <c r="F62" s="133">
        <v>-1.63</v>
      </c>
      <c r="G62" s="112">
        <v>464</v>
      </c>
      <c r="H62" s="133">
        <v>14.22</v>
      </c>
      <c r="I62" s="65">
        <f aca="true" t="shared" si="3" ref="I62:I75">C62/H62*100-100</f>
        <v>-39.73277074542897</v>
      </c>
      <c r="J62" s="132" t="s">
        <v>11</v>
      </c>
      <c r="L62" s="132" t="s">
        <v>10</v>
      </c>
      <c r="M62" s="112">
        <v>5</v>
      </c>
      <c r="N62" s="133">
        <v>3.84</v>
      </c>
      <c r="O62" s="112">
        <v>7</v>
      </c>
      <c r="P62" s="133">
        <v>5.77</v>
      </c>
      <c r="Q62" s="133">
        <v>-1.5</v>
      </c>
      <c r="R62" s="112">
        <v>5</v>
      </c>
      <c r="S62" s="133">
        <v>4.33</v>
      </c>
      <c r="T62" s="65">
        <f>N62/S62*100-100</f>
        <v>-11.316397228637413</v>
      </c>
      <c r="U62" s="132" t="s">
        <v>11</v>
      </c>
    </row>
    <row r="63" spans="1:21" ht="12.75">
      <c r="A63" s="132" t="s">
        <v>136</v>
      </c>
      <c r="B63" s="112">
        <v>7</v>
      </c>
      <c r="C63" s="133">
        <v>24.15</v>
      </c>
      <c r="D63" s="112">
        <v>0</v>
      </c>
      <c r="E63" s="133">
        <v>0</v>
      </c>
      <c r="F63" s="133">
        <v>7</v>
      </c>
      <c r="G63" s="112">
        <v>3</v>
      </c>
      <c r="H63" s="133">
        <v>8.95</v>
      </c>
      <c r="I63" s="65">
        <f t="shared" si="3"/>
        <v>169.83240223463685</v>
      </c>
      <c r="J63" s="140" t="s">
        <v>63</v>
      </c>
      <c r="L63" s="132" t="s">
        <v>136</v>
      </c>
      <c r="M63" s="112">
        <v>0</v>
      </c>
      <c r="N63" s="133">
        <v>0</v>
      </c>
      <c r="O63" s="112">
        <v>0</v>
      </c>
      <c r="P63" s="133">
        <v>0</v>
      </c>
      <c r="Q63" s="133">
        <v>0</v>
      </c>
      <c r="R63" s="112">
        <v>0</v>
      </c>
      <c r="S63" s="133">
        <v>0</v>
      </c>
      <c r="T63" s="65"/>
      <c r="U63" s="132" t="s">
        <v>26</v>
      </c>
    </row>
    <row r="64" spans="1:21" ht="12.75">
      <c r="A64" s="132" t="s">
        <v>137</v>
      </c>
      <c r="B64" s="112">
        <v>0</v>
      </c>
      <c r="C64" s="133">
        <v>0</v>
      </c>
      <c r="D64" s="112">
        <v>0</v>
      </c>
      <c r="E64" s="133">
        <v>0</v>
      </c>
      <c r="F64" s="133">
        <v>0</v>
      </c>
      <c r="G64" s="112">
        <v>0</v>
      </c>
      <c r="H64" s="133">
        <v>0</v>
      </c>
      <c r="I64" s="65"/>
      <c r="J64" s="132" t="s">
        <v>26</v>
      </c>
      <c r="L64" s="132" t="s">
        <v>137</v>
      </c>
      <c r="M64" s="112">
        <v>0</v>
      </c>
      <c r="N64" s="133">
        <v>0</v>
      </c>
      <c r="O64" s="112">
        <v>0</v>
      </c>
      <c r="P64" s="133">
        <v>0</v>
      </c>
      <c r="Q64" s="133">
        <v>0</v>
      </c>
      <c r="R64" s="112">
        <v>0</v>
      </c>
      <c r="S64" s="133">
        <v>0</v>
      </c>
      <c r="T64" s="65"/>
      <c r="U64" s="132" t="s">
        <v>26</v>
      </c>
    </row>
    <row r="65" spans="1:21" ht="12.75">
      <c r="A65" s="132" t="s">
        <v>12</v>
      </c>
      <c r="B65" s="112">
        <v>16</v>
      </c>
      <c r="C65" s="133">
        <v>3.78</v>
      </c>
      <c r="D65" s="112">
        <v>14</v>
      </c>
      <c r="E65" s="133">
        <v>3.22</v>
      </c>
      <c r="F65" s="133">
        <v>1.18</v>
      </c>
      <c r="G65" s="112">
        <v>32</v>
      </c>
      <c r="H65" s="133">
        <v>7.19</v>
      </c>
      <c r="I65" s="65">
        <f t="shared" si="3"/>
        <v>-47.42698191933241</v>
      </c>
      <c r="J65" s="132" t="s">
        <v>11</v>
      </c>
      <c r="L65" s="132" t="s">
        <v>12</v>
      </c>
      <c r="M65" s="112">
        <v>0</v>
      </c>
      <c r="N65" s="133">
        <v>0</v>
      </c>
      <c r="O65" s="112">
        <v>0</v>
      </c>
      <c r="P65" s="133">
        <v>0</v>
      </c>
      <c r="Q65" s="133">
        <v>0</v>
      </c>
      <c r="R65" s="112">
        <v>0</v>
      </c>
      <c r="S65" s="133">
        <v>0</v>
      </c>
      <c r="T65" s="65"/>
      <c r="U65" s="132" t="s">
        <v>26</v>
      </c>
    </row>
    <row r="66" spans="1:21" ht="12.75">
      <c r="A66" s="132" t="s">
        <v>13</v>
      </c>
      <c r="B66" s="112">
        <v>8</v>
      </c>
      <c r="C66" s="133">
        <v>2.87</v>
      </c>
      <c r="D66" s="112">
        <v>7</v>
      </c>
      <c r="E66" s="133">
        <v>2.43</v>
      </c>
      <c r="F66" s="133">
        <v>1.18</v>
      </c>
      <c r="G66" s="112">
        <v>20</v>
      </c>
      <c r="H66" s="133">
        <v>6.56</v>
      </c>
      <c r="I66" s="65">
        <f t="shared" si="3"/>
        <v>-56.24999999999999</v>
      </c>
      <c r="J66" s="132" t="s">
        <v>11</v>
      </c>
      <c r="L66" s="132" t="s">
        <v>13</v>
      </c>
      <c r="M66" s="112">
        <v>0</v>
      </c>
      <c r="N66" s="133">
        <v>0</v>
      </c>
      <c r="O66" s="112">
        <v>0</v>
      </c>
      <c r="P66" s="133">
        <v>0</v>
      </c>
      <c r="Q66" s="133">
        <v>0</v>
      </c>
      <c r="R66" s="112">
        <v>0</v>
      </c>
      <c r="S66" s="133">
        <v>0</v>
      </c>
      <c r="T66" s="65"/>
      <c r="U66" s="132" t="s">
        <v>26</v>
      </c>
    </row>
    <row r="67" spans="1:21" ht="12.75">
      <c r="A67" s="132" t="s">
        <v>17</v>
      </c>
      <c r="B67" s="112">
        <v>4</v>
      </c>
      <c r="C67" s="133">
        <v>18</v>
      </c>
      <c r="D67" s="112">
        <v>1</v>
      </c>
      <c r="E67" s="133">
        <v>4.5</v>
      </c>
      <c r="F67" s="133">
        <v>4</v>
      </c>
      <c r="G67" s="112">
        <v>1</v>
      </c>
      <c r="H67" s="133">
        <v>5.07</v>
      </c>
      <c r="I67" s="65">
        <f t="shared" si="3"/>
        <v>255.02958579881658</v>
      </c>
      <c r="J67" s="140" t="s">
        <v>63</v>
      </c>
      <c r="L67" s="132" t="s">
        <v>17</v>
      </c>
      <c r="M67" s="112">
        <v>0</v>
      </c>
      <c r="N67" s="133">
        <v>0</v>
      </c>
      <c r="O67" s="112">
        <v>0</v>
      </c>
      <c r="P67" s="133">
        <v>0</v>
      </c>
      <c r="Q67" s="133">
        <v>0</v>
      </c>
      <c r="R67" s="112">
        <v>0</v>
      </c>
      <c r="S67" s="133">
        <v>0</v>
      </c>
      <c r="T67" s="65"/>
      <c r="U67" s="132" t="s">
        <v>26</v>
      </c>
    </row>
    <row r="68" spans="1:21" ht="12.75">
      <c r="A68" s="132" t="s">
        <v>18</v>
      </c>
      <c r="B68" s="112">
        <v>1</v>
      </c>
      <c r="C68" s="133">
        <v>26.19</v>
      </c>
      <c r="D68" s="112">
        <v>1</v>
      </c>
      <c r="E68" s="133">
        <v>22.51</v>
      </c>
      <c r="F68" s="133">
        <v>1.16</v>
      </c>
      <c r="G68" s="112">
        <v>0</v>
      </c>
      <c r="H68" s="133">
        <v>0</v>
      </c>
      <c r="I68" s="65"/>
      <c r="J68" s="140" t="s">
        <v>24</v>
      </c>
      <c r="L68" s="132" t="s">
        <v>18</v>
      </c>
      <c r="M68" s="112">
        <v>0</v>
      </c>
      <c r="N68" s="133">
        <v>0</v>
      </c>
      <c r="O68" s="112">
        <v>0</v>
      </c>
      <c r="P68" s="133">
        <v>0</v>
      </c>
      <c r="Q68" s="133">
        <v>0</v>
      </c>
      <c r="R68" s="112">
        <v>0</v>
      </c>
      <c r="S68" s="133">
        <v>0</v>
      </c>
      <c r="T68" s="65"/>
      <c r="U68" s="132" t="s">
        <v>26</v>
      </c>
    </row>
    <row r="69" spans="1:21" ht="12.75">
      <c r="A69" s="132" t="s">
        <v>19</v>
      </c>
      <c r="B69" s="112">
        <v>1</v>
      </c>
      <c r="C69" s="133">
        <v>2.81</v>
      </c>
      <c r="D69" s="112">
        <v>3</v>
      </c>
      <c r="E69" s="133">
        <v>8.28</v>
      </c>
      <c r="F69" s="133">
        <v>-2.94</v>
      </c>
      <c r="G69" s="112">
        <v>8</v>
      </c>
      <c r="H69" s="133">
        <v>20.08</v>
      </c>
      <c r="I69" s="65">
        <f t="shared" si="3"/>
        <v>-86.00597609561753</v>
      </c>
      <c r="J69" s="132" t="s">
        <v>11</v>
      </c>
      <c r="L69" s="132" t="s">
        <v>19</v>
      </c>
      <c r="M69" s="112">
        <v>0</v>
      </c>
      <c r="N69" s="133">
        <v>0</v>
      </c>
      <c r="O69" s="112">
        <v>0</v>
      </c>
      <c r="P69" s="133">
        <v>0</v>
      </c>
      <c r="Q69" s="133">
        <v>0</v>
      </c>
      <c r="R69" s="112">
        <v>0</v>
      </c>
      <c r="S69" s="133">
        <v>0</v>
      </c>
      <c r="T69" s="65"/>
      <c r="U69" s="132" t="s">
        <v>26</v>
      </c>
    </row>
    <row r="70" spans="1:21" ht="12.75">
      <c r="A70" s="132" t="s">
        <v>20</v>
      </c>
      <c r="B70" s="112">
        <v>0</v>
      </c>
      <c r="C70" s="133">
        <v>0</v>
      </c>
      <c r="D70" s="112">
        <v>1</v>
      </c>
      <c r="E70" s="133">
        <v>7.25</v>
      </c>
      <c r="F70" s="133">
        <v>-1</v>
      </c>
      <c r="G70" s="112">
        <v>1</v>
      </c>
      <c r="H70" s="133">
        <v>4.3</v>
      </c>
      <c r="I70" s="65">
        <f t="shared" si="3"/>
        <v>-100</v>
      </c>
      <c r="J70" s="132" t="s">
        <v>11</v>
      </c>
      <c r="L70" s="132" t="s">
        <v>20</v>
      </c>
      <c r="M70" s="112">
        <v>0</v>
      </c>
      <c r="N70" s="133">
        <v>0</v>
      </c>
      <c r="O70" s="112">
        <v>0</v>
      </c>
      <c r="P70" s="133">
        <v>0</v>
      </c>
      <c r="Q70" s="133">
        <v>0</v>
      </c>
      <c r="R70" s="112">
        <v>0</v>
      </c>
      <c r="S70" s="133">
        <v>0</v>
      </c>
      <c r="T70" s="65"/>
      <c r="U70" s="132" t="s">
        <v>26</v>
      </c>
    </row>
    <row r="71" spans="1:21" ht="12.75">
      <c r="A71" s="132" t="s">
        <v>21</v>
      </c>
      <c r="B71" s="112">
        <v>2</v>
      </c>
      <c r="C71" s="133">
        <v>6.16</v>
      </c>
      <c r="D71" s="112">
        <v>1</v>
      </c>
      <c r="E71" s="133">
        <v>3.08</v>
      </c>
      <c r="F71" s="133">
        <v>2</v>
      </c>
      <c r="G71" s="112">
        <v>2</v>
      </c>
      <c r="H71" s="133">
        <v>4.86</v>
      </c>
      <c r="I71" s="65">
        <f t="shared" si="3"/>
        <v>26.748971193415642</v>
      </c>
      <c r="J71" s="132" t="s">
        <v>26</v>
      </c>
      <c r="L71" s="132" t="s">
        <v>21</v>
      </c>
      <c r="M71" s="112">
        <v>0</v>
      </c>
      <c r="N71" s="133">
        <v>0</v>
      </c>
      <c r="O71" s="112">
        <v>0</v>
      </c>
      <c r="P71" s="133">
        <v>0</v>
      </c>
      <c r="Q71" s="133">
        <v>0</v>
      </c>
      <c r="R71" s="112">
        <v>0</v>
      </c>
      <c r="S71" s="133">
        <v>0</v>
      </c>
      <c r="T71" s="65"/>
      <c r="U71" s="132" t="s">
        <v>26</v>
      </c>
    </row>
    <row r="72" spans="1:21" ht="12.75">
      <c r="A72" s="132" t="s">
        <v>22</v>
      </c>
      <c r="B72" s="112">
        <v>0</v>
      </c>
      <c r="C72" s="133">
        <v>0</v>
      </c>
      <c r="D72" s="112">
        <v>0</v>
      </c>
      <c r="E72" s="133">
        <v>0</v>
      </c>
      <c r="F72" s="133">
        <v>0</v>
      </c>
      <c r="G72" s="112">
        <v>0</v>
      </c>
      <c r="H72" s="133">
        <v>0</v>
      </c>
      <c r="I72" s="65"/>
      <c r="J72" s="132" t="s">
        <v>26</v>
      </c>
      <c r="L72" s="132" t="s">
        <v>22</v>
      </c>
      <c r="M72" s="112">
        <v>0</v>
      </c>
      <c r="N72" s="133">
        <v>0</v>
      </c>
      <c r="O72" s="112">
        <v>0</v>
      </c>
      <c r="P72" s="133">
        <v>0</v>
      </c>
      <c r="Q72" s="133">
        <v>0</v>
      </c>
      <c r="R72" s="112">
        <v>0</v>
      </c>
      <c r="S72" s="133">
        <v>0</v>
      </c>
      <c r="T72" s="65"/>
      <c r="U72" s="132" t="s">
        <v>26</v>
      </c>
    </row>
    <row r="73" spans="1:21" ht="12.75">
      <c r="A73" s="132" t="s">
        <v>23</v>
      </c>
      <c r="B73" s="112">
        <v>0</v>
      </c>
      <c r="C73" s="133">
        <v>0</v>
      </c>
      <c r="D73" s="112">
        <v>0</v>
      </c>
      <c r="E73" s="133">
        <v>0</v>
      </c>
      <c r="F73" s="133">
        <v>0</v>
      </c>
      <c r="G73" s="112">
        <v>0</v>
      </c>
      <c r="H73" s="133">
        <v>2.07</v>
      </c>
      <c r="I73" s="65">
        <f t="shared" si="3"/>
        <v>-100</v>
      </c>
      <c r="J73" s="132" t="s">
        <v>11</v>
      </c>
      <c r="L73" s="132" t="s">
        <v>23</v>
      </c>
      <c r="M73" s="112">
        <v>0</v>
      </c>
      <c r="N73" s="133">
        <v>0</v>
      </c>
      <c r="O73" s="112">
        <v>0</v>
      </c>
      <c r="P73" s="133">
        <v>0</v>
      </c>
      <c r="Q73" s="133">
        <v>0</v>
      </c>
      <c r="R73" s="112">
        <v>0</v>
      </c>
      <c r="S73" s="133">
        <v>0</v>
      </c>
      <c r="T73" s="65"/>
      <c r="U73" s="132" t="s">
        <v>26</v>
      </c>
    </row>
    <row r="74" spans="1:21" ht="12.75">
      <c r="A74" s="132" t="s">
        <v>25</v>
      </c>
      <c r="B74" s="112">
        <v>0</v>
      </c>
      <c r="C74" s="133">
        <v>0</v>
      </c>
      <c r="D74" s="112">
        <v>0</v>
      </c>
      <c r="E74" s="133">
        <v>0</v>
      </c>
      <c r="F74" s="133">
        <v>0</v>
      </c>
      <c r="G74" s="112">
        <v>0</v>
      </c>
      <c r="H74" s="133">
        <v>0</v>
      </c>
      <c r="I74" s="65"/>
      <c r="J74" s="132" t="s">
        <v>26</v>
      </c>
      <c r="L74" s="132" t="s">
        <v>25</v>
      </c>
      <c r="M74" s="112">
        <v>0</v>
      </c>
      <c r="N74" s="133">
        <v>0</v>
      </c>
      <c r="O74" s="112">
        <v>0</v>
      </c>
      <c r="P74" s="133">
        <v>0</v>
      </c>
      <c r="Q74" s="133">
        <v>0</v>
      </c>
      <c r="R74" s="112">
        <v>0</v>
      </c>
      <c r="S74" s="133">
        <v>0</v>
      </c>
      <c r="T74" s="65"/>
      <c r="U74" s="132" t="s">
        <v>26</v>
      </c>
    </row>
    <row r="75" spans="1:21" ht="12.75">
      <c r="A75" s="132" t="s">
        <v>138</v>
      </c>
      <c r="B75" s="112">
        <v>23</v>
      </c>
      <c r="C75" s="133">
        <v>5.01</v>
      </c>
      <c r="D75" s="112">
        <v>14</v>
      </c>
      <c r="E75" s="133">
        <v>2.97</v>
      </c>
      <c r="F75" s="133">
        <v>1.69</v>
      </c>
      <c r="G75" s="112">
        <v>35</v>
      </c>
      <c r="H75" s="133">
        <v>7.24</v>
      </c>
      <c r="I75" s="65">
        <f t="shared" si="3"/>
        <v>-30.801104972375697</v>
      </c>
      <c r="J75" s="132" t="s">
        <v>11</v>
      </c>
      <c r="L75" s="132" t="s">
        <v>138</v>
      </c>
      <c r="M75" s="112">
        <v>0</v>
      </c>
      <c r="N75" s="133">
        <v>0</v>
      </c>
      <c r="O75" s="112">
        <v>0</v>
      </c>
      <c r="P75" s="133">
        <v>0</v>
      </c>
      <c r="Q75" s="133">
        <v>0</v>
      </c>
      <c r="R75" s="112">
        <v>0</v>
      </c>
      <c r="S75" s="133">
        <v>0</v>
      </c>
      <c r="T75" s="65"/>
      <c r="U75" s="132" t="s">
        <v>26</v>
      </c>
    </row>
  </sheetData>
  <sheetProtection/>
  <printOptions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57" sqref="A57:Q57"/>
    </sheetView>
  </sheetViews>
  <sheetFormatPr defaultColWidth="9.00390625" defaultRowHeight="12.75"/>
  <cols>
    <col min="1" max="1" width="19.375" style="0" customWidth="1"/>
    <col min="2" max="16" width="7.625" style="0" customWidth="1"/>
    <col min="17" max="17" width="9.375" style="0" customWidth="1"/>
    <col min="18" max="29" width="7.625" style="0" customWidth="1"/>
  </cols>
  <sheetData>
    <row r="1" spans="1:20" ht="15">
      <c r="A1" s="26" t="s">
        <v>132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3" spans="1:14" ht="15">
      <c r="A3" s="44"/>
      <c r="B3" s="44"/>
      <c r="C3" s="125" t="s">
        <v>162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>
      <c r="A4" s="44"/>
      <c r="B4" s="44"/>
      <c r="C4" s="45" t="s">
        <v>89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7" ht="15">
      <c r="A5" s="240" t="s">
        <v>72</v>
      </c>
      <c r="B5" s="241" t="s">
        <v>116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17" ht="12.75">
      <c r="A6" s="240"/>
      <c r="B6" s="236" t="s">
        <v>90</v>
      </c>
      <c r="C6" s="237"/>
      <c r="D6" s="237"/>
      <c r="E6" s="237"/>
      <c r="F6" s="238"/>
      <c r="G6" s="236" t="s">
        <v>91</v>
      </c>
      <c r="H6" s="237"/>
      <c r="I6" s="237"/>
      <c r="J6" s="237"/>
      <c r="K6" s="238"/>
      <c r="L6" s="236" t="s">
        <v>92</v>
      </c>
      <c r="M6" s="237"/>
      <c r="N6" s="237"/>
      <c r="O6" s="237"/>
      <c r="P6" s="238"/>
      <c r="Q6" s="239" t="s">
        <v>131</v>
      </c>
    </row>
    <row r="7" spans="1:17" ht="12.75">
      <c r="A7" s="240"/>
      <c r="B7" s="68">
        <v>2016</v>
      </c>
      <c r="C7" s="68">
        <v>2017</v>
      </c>
      <c r="D7" s="69">
        <v>2018</v>
      </c>
      <c r="E7" s="70">
        <v>2019</v>
      </c>
      <c r="F7" s="117">
        <v>2020</v>
      </c>
      <c r="G7" s="68">
        <v>2016</v>
      </c>
      <c r="H7" s="68">
        <v>2017</v>
      </c>
      <c r="I7" s="69">
        <v>2018</v>
      </c>
      <c r="J7" s="70">
        <v>2019</v>
      </c>
      <c r="K7" s="117">
        <v>2020</v>
      </c>
      <c r="L7" s="68">
        <v>2016</v>
      </c>
      <c r="M7" s="68">
        <v>2017</v>
      </c>
      <c r="N7" s="69">
        <v>2018</v>
      </c>
      <c r="O7" s="70">
        <v>2019</v>
      </c>
      <c r="P7" s="117">
        <v>2020</v>
      </c>
      <c r="Q7" s="239"/>
    </row>
    <row r="8" spans="1:21" ht="12.75">
      <c r="A8" s="120" t="s">
        <v>111</v>
      </c>
      <c r="B8" s="121">
        <v>83.46</v>
      </c>
      <c r="C8" s="121">
        <v>84.03</v>
      </c>
      <c r="D8" s="121">
        <v>84.99</v>
      </c>
      <c r="E8" s="122">
        <v>86.11</v>
      </c>
      <c r="F8" s="123">
        <v>86.07</v>
      </c>
      <c r="G8" s="121">
        <v>83.46</v>
      </c>
      <c r="H8" s="121">
        <v>84.03</v>
      </c>
      <c r="I8" s="121">
        <v>84.99</v>
      </c>
      <c r="J8" s="122">
        <v>86.11</v>
      </c>
      <c r="K8" s="123">
        <v>86.07</v>
      </c>
      <c r="L8" s="121">
        <v>83.55</v>
      </c>
      <c r="M8" s="121">
        <v>84.12</v>
      </c>
      <c r="N8" s="121">
        <v>85.08</v>
      </c>
      <c r="O8" s="122">
        <v>86.19</v>
      </c>
      <c r="P8" s="123">
        <v>86.15</v>
      </c>
      <c r="Q8" s="124">
        <f>F8-E8</f>
        <v>-0.04000000000000625</v>
      </c>
      <c r="S8" s="116">
        <v>86.07</v>
      </c>
      <c r="T8" s="116">
        <v>86.07</v>
      </c>
      <c r="U8" s="116">
        <v>86.15</v>
      </c>
    </row>
    <row r="9" spans="1:21" ht="12.75">
      <c r="A9" s="46" t="s">
        <v>112</v>
      </c>
      <c r="B9" s="72">
        <v>97.2</v>
      </c>
      <c r="C9" s="72">
        <v>97.62</v>
      </c>
      <c r="D9" s="73">
        <v>97.62</v>
      </c>
      <c r="E9" s="71">
        <v>98.14</v>
      </c>
      <c r="F9" s="118">
        <v>98.37</v>
      </c>
      <c r="G9" s="72">
        <v>97.2</v>
      </c>
      <c r="H9" s="72">
        <v>97.62</v>
      </c>
      <c r="I9" s="73">
        <v>97.62</v>
      </c>
      <c r="J9" s="71">
        <v>98.14</v>
      </c>
      <c r="K9" s="118">
        <v>98.37</v>
      </c>
      <c r="L9" s="72">
        <v>97.2</v>
      </c>
      <c r="M9" s="72">
        <v>97.62</v>
      </c>
      <c r="N9" s="73">
        <v>97.63</v>
      </c>
      <c r="O9" s="71">
        <v>98.14</v>
      </c>
      <c r="P9" s="118">
        <v>98.37</v>
      </c>
      <c r="Q9" s="119">
        <f aca="true" t="shared" si="0" ref="Q9:Q21">F9-E9</f>
        <v>0.23000000000000398</v>
      </c>
      <c r="S9" s="116">
        <v>98.37</v>
      </c>
      <c r="T9" s="116">
        <v>98.37</v>
      </c>
      <c r="U9" s="116">
        <v>98.37</v>
      </c>
    </row>
    <row r="10" spans="1:21" ht="12.75">
      <c r="A10" s="46" t="s">
        <v>117</v>
      </c>
      <c r="B10" s="72">
        <v>94.33</v>
      </c>
      <c r="C10" s="72">
        <v>94.94</v>
      </c>
      <c r="D10" s="73">
        <v>94.9</v>
      </c>
      <c r="E10" s="71">
        <v>95.65</v>
      </c>
      <c r="F10" s="118">
        <v>95.65</v>
      </c>
      <c r="G10" s="72">
        <v>94.33</v>
      </c>
      <c r="H10" s="72">
        <v>94.94</v>
      </c>
      <c r="I10" s="73">
        <v>94.9</v>
      </c>
      <c r="J10" s="71">
        <v>95.65</v>
      </c>
      <c r="K10" s="118">
        <v>95.65</v>
      </c>
      <c r="L10" s="72">
        <v>94.36</v>
      </c>
      <c r="M10" s="72">
        <v>94.96</v>
      </c>
      <c r="N10" s="73">
        <v>94.94</v>
      </c>
      <c r="O10" s="71">
        <v>95.69</v>
      </c>
      <c r="P10" s="118">
        <v>95.69</v>
      </c>
      <c r="Q10" s="119">
        <f t="shared" si="0"/>
        <v>0</v>
      </c>
      <c r="S10" s="116">
        <v>95.65</v>
      </c>
      <c r="T10" s="116">
        <v>95.65</v>
      </c>
      <c r="U10" s="116">
        <v>95.69</v>
      </c>
    </row>
    <row r="11" spans="1:21" ht="12.75">
      <c r="A11" s="120" t="s">
        <v>115</v>
      </c>
      <c r="B11" s="121">
        <v>70.07</v>
      </c>
      <c r="C11" s="121">
        <v>72.11</v>
      </c>
      <c r="D11" s="121">
        <v>76.91</v>
      </c>
      <c r="E11" s="122">
        <v>80.36</v>
      </c>
      <c r="F11" s="123">
        <v>81.66</v>
      </c>
      <c r="G11" s="121">
        <v>70.07</v>
      </c>
      <c r="H11" s="121">
        <v>72.11</v>
      </c>
      <c r="I11" s="121">
        <v>76.91</v>
      </c>
      <c r="J11" s="122">
        <v>80.36</v>
      </c>
      <c r="K11" s="123">
        <v>81.66</v>
      </c>
      <c r="L11" s="121">
        <v>70.15</v>
      </c>
      <c r="M11" s="121">
        <v>72.18</v>
      </c>
      <c r="N11" s="121">
        <v>76.96</v>
      </c>
      <c r="O11" s="122">
        <v>80.38</v>
      </c>
      <c r="P11" s="123">
        <v>81.7</v>
      </c>
      <c r="Q11" s="124">
        <f t="shared" si="0"/>
        <v>1.2999999999999972</v>
      </c>
      <c r="S11" s="116">
        <v>81.66</v>
      </c>
      <c r="T11" s="116">
        <v>81.66</v>
      </c>
      <c r="U11" s="116">
        <v>81.7</v>
      </c>
    </row>
    <row r="12" spans="1:21" ht="12.75">
      <c r="A12" s="46" t="s">
        <v>19</v>
      </c>
      <c r="B12" s="72">
        <v>82</v>
      </c>
      <c r="C12" s="72">
        <v>83.01</v>
      </c>
      <c r="D12" s="73">
        <v>85.78</v>
      </c>
      <c r="E12" s="71">
        <v>90.34</v>
      </c>
      <c r="F12" s="118">
        <v>92.12</v>
      </c>
      <c r="G12" s="72">
        <v>82</v>
      </c>
      <c r="H12" s="72">
        <v>83.01</v>
      </c>
      <c r="I12" s="73">
        <v>85.78</v>
      </c>
      <c r="J12" s="71">
        <v>90.34</v>
      </c>
      <c r="K12" s="118">
        <v>92.12</v>
      </c>
      <c r="L12" s="72">
        <v>82.37</v>
      </c>
      <c r="M12" s="72">
        <v>83.38</v>
      </c>
      <c r="N12" s="73">
        <v>86.09</v>
      </c>
      <c r="O12" s="71">
        <v>90.47</v>
      </c>
      <c r="P12" s="118">
        <v>92.36</v>
      </c>
      <c r="Q12" s="119">
        <f t="shared" si="0"/>
        <v>1.7800000000000011</v>
      </c>
      <c r="S12" s="116">
        <v>92.12</v>
      </c>
      <c r="T12" s="116">
        <v>92.12</v>
      </c>
      <c r="U12" s="116">
        <v>92.36</v>
      </c>
    </row>
    <row r="13" spans="1:21" ht="12.75">
      <c r="A13" s="46" t="s">
        <v>118</v>
      </c>
      <c r="B13" s="72">
        <v>67.93</v>
      </c>
      <c r="C13" s="72">
        <v>69.31</v>
      </c>
      <c r="D13" s="73">
        <v>80.13</v>
      </c>
      <c r="E13" s="71">
        <v>80.72</v>
      </c>
      <c r="F13" s="118">
        <v>82</v>
      </c>
      <c r="G13" s="72">
        <v>67.93</v>
      </c>
      <c r="H13" s="72">
        <v>69.31</v>
      </c>
      <c r="I13" s="73">
        <v>80.13</v>
      </c>
      <c r="J13" s="71">
        <v>80.72</v>
      </c>
      <c r="K13" s="118">
        <v>82</v>
      </c>
      <c r="L13" s="72">
        <v>68.03</v>
      </c>
      <c r="M13" s="72">
        <v>69.31</v>
      </c>
      <c r="N13" s="73">
        <v>80.3</v>
      </c>
      <c r="O13" s="71">
        <v>80.72</v>
      </c>
      <c r="P13" s="118">
        <v>82</v>
      </c>
      <c r="Q13" s="119">
        <f t="shared" si="0"/>
        <v>1.2800000000000011</v>
      </c>
      <c r="S13" s="116">
        <v>82</v>
      </c>
      <c r="T13" s="116">
        <v>82</v>
      </c>
      <c r="U13" s="116">
        <v>82</v>
      </c>
    </row>
    <row r="14" spans="1:21" ht="12.75">
      <c r="A14" s="46" t="s">
        <v>23</v>
      </c>
      <c r="B14" s="72">
        <v>89.93</v>
      </c>
      <c r="C14" s="72">
        <v>78.87</v>
      </c>
      <c r="D14" s="73">
        <v>91.92</v>
      </c>
      <c r="E14" s="71">
        <v>94.8</v>
      </c>
      <c r="F14" s="118">
        <v>95.97</v>
      </c>
      <c r="G14" s="72">
        <v>89.93</v>
      </c>
      <c r="H14" s="72">
        <v>78.87</v>
      </c>
      <c r="I14" s="73">
        <v>91.92</v>
      </c>
      <c r="J14" s="71">
        <v>94.8</v>
      </c>
      <c r="K14" s="118">
        <v>95.97</v>
      </c>
      <c r="L14" s="72">
        <v>90.21</v>
      </c>
      <c r="M14" s="72">
        <v>79.14</v>
      </c>
      <c r="N14" s="73">
        <v>92.09</v>
      </c>
      <c r="O14" s="71">
        <v>94.89</v>
      </c>
      <c r="P14" s="118">
        <v>96.01</v>
      </c>
      <c r="Q14" s="119">
        <f t="shared" si="0"/>
        <v>1.1700000000000017</v>
      </c>
      <c r="S14" s="116">
        <v>95.97</v>
      </c>
      <c r="T14" s="116">
        <v>95.97</v>
      </c>
      <c r="U14" s="116">
        <v>96.01</v>
      </c>
    </row>
    <row r="15" spans="1:21" ht="12.75">
      <c r="A15" s="46" t="s">
        <v>119</v>
      </c>
      <c r="B15" s="72">
        <v>96.09</v>
      </c>
      <c r="C15" s="72">
        <v>91.82</v>
      </c>
      <c r="D15" s="73">
        <v>97.55</v>
      </c>
      <c r="E15" s="71">
        <v>95.04</v>
      </c>
      <c r="F15" s="118">
        <v>97.5</v>
      </c>
      <c r="G15" s="72">
        <v>96.09</v>
      </c>
      <c r="H15" s="72">
        <v>91.82</v>
      </c>
      <c r="I15" s="73">
        <v>97.55</v>
      </c>
      <c r="J15" s="71">
        <v>95.04</v>
      </c>
      <c r="K15" s="118">
        <v>97.5</v>
      </c>
      <c r="L15" s="72">
        <v>96.11</v>
      </c>
      <c r="M15" s="72">
        <v>91.82</v>
      </c>
      <c r="N15" s="73">
        <v>97.56</v>
      </c>
      <c r="O15" s="71">
        <v>95.05</v>
      </c>
      <c r="P15" s="118">
        <v>97.52</v>
      </c>
      <c r="Q15" s="119">
        <f t="shared" si="0"/>
        <v>2.4599999999999937</v>
      </c>
      <c r="S15" s="116">
        <v>97.5</v>
      </c>
      <c r="T15" s="116">
        <v>97.5</v>
      </c>
      <c r="U15" s="116">
        <v>97.52</v>
      </c>
    </row>
    <row r="16" spans="1:21" ht="12.75">
      <c r="A16" s="46" t="s">
        <v>120</v>
      </c>
      <c r="B16" s="72">
        <v>66.32</v>
      </c>
      <c r="C16" s="72">
        <v>69.29</v>
      </c>
      <c r="D16" s="73">
        <v>73.45</v>
      </c>
      <c r="E16" s="71">
        <v>77.07</v>
      </c>
      <c r="F16" s="118">
        <v>77.39</v>
      </c>
      <c r="G16" s="72">
        <v>66.32</v>
      </c>
      <c r="H16" s="72">
        <v>69.29</v>
      </c>
      <c r="I16" s="73">
        <v>73.45</v>
      </c>
      <c r="J16" s="71">
        <v>77.07</v>
      </c>
      <c r="K16" s="118">
        <v>77.39</v>
      </c>
      <c r="L16" s="72">
        <v>66.36</v>
      </c>
      <c r="M16" s="72">
        <v>69.3</v>
      </c>
      <c r="N16" s="73">
        <v>73.47</v>
      </c>
      <c r="O16" s="71">
        <v>77.09</v>
      </c>
      <c r="P16" s="118">
        <v>77.4</v>
      </c>
      <c r="Q16" s="119">
        <f t="shared" si="0"/>
        <v>0.3200000000000074</v>
      </c>
      <c r="S16" s="116">
        <v>77.39</v>
      </c>
      <c r="T16" s="116">
        <v>77.39</v>
      </c>
      <c r="U16" s="116">
        <v>77.4</v>
      </c>
    </row>
    <row r="17" spans="1:21" ht="12.75">
      <c r="A17" s="46" t="s">
        <v>113</v>
      </c>
      <c r="B17" s="72">
        <v>57.18</v>
      </c>
      <c r="C17" s="72">
        <v>77.81</v>
      </c>
      <c r="D17" s="73">
        <v>87.34</v>
      </c>
      <c r="E17" s="71">
        <v>92.11</v>
      </c>
      <c r="F17" s="118">
        <v>93.73</v>
      </c>
      <c r="G17" s="72">
        <v>57.18</v>
      </c>
      <c r="H17" s="72">
        <v>77.81</v>
      </c>
      <c r="I17" s="73">
        <v>87.34</v>
      </c>
      <c r="J17" s="71">
        <v>92.11</v>
      </c>
      <c r="K17" s="118">
        <v>93.73</v>
      </c>
      <c r="L17" s="72">
        <v>57.18</v>
      </c>
      <c r="M17" s="72">
        <v>77.81</v>
      </c>
      <c r="N17" s="73">
        <v>87.34</v>
      </c>
      <c r="O17" s="71">
        <v>92.12</v>
      </c>
      <c r="P17" s="118">
        <v>93.73</v>
      </c>
      <c r="Q17" s="119">
        <f t="shared" si="0"/>
        <v>1.6200000000000045</v>
      </c>
      <c r="S17" s="116">
        <v>93.73</v>
      </c>
      <c r="T17" s="116">
        <v>93.73</v>
      </c>
      <c r="U17" s="116">
        <v>93.73</v>
      </c>
    </row>
    <row r="18" spans="1:21" ht="12.75">
      <c r="A18" s="46" t="s">
        <v>17</v>
      </c>
      <c r="B18" s="72">
        <v>83.38</v>
      </c>
      <c r="C18" s="72">
        <v>85.6</v>
      </c>
      <c r="D18" s="73">
        <v>87.65</v>
      </c>
      <c r="E18" s="71">
        <v>89.99</v>
      </c>
      <c r="F18" s="118">
        <v>94.03</v>
      </c>
      <c r="G18" s="72">
        <v>83.38</v>
      </c>
      <c r="H18" s="72">
        <v>85.6</v>
      </c>
      <c r="I18" s="73">
        <v>87.65</v>
      </c>
      <c r="J18" s="71">
        <v>89.99</v>
      </c>
      <c r="K18" s="118">
        <v>94.03</v>
      </c>
      <c r="L18" s="72">
        <v>83.45</v>
      </c>
      <c r="M18" s="72">
        <v>85.68</v>
      </c>
      <c r="N18" s="73">
        <v>87.66</v>
      </c>
      <c r="O18" s="71">
        <v>90</v>
      </c>
      <c r="P18" s="118">
        <v>94.11</v>
      </c>
      <c r="Q18" s="119">
        <f t="shared" si="0"/>
        <v>4.040000000000006</v>
      </c>
      <c r="S18" s="116">
        <v>94.03</v>
      </c>
      <c r="T18" s="116">
        <v>94.03</v>
      </c>
      <c r="U18" s="116">
        <v>94.11</v>
      </c>
    </row>
    <row r="19" spans="1:21" ht="12.75">
      <c r="A19" s="46" t="s">
        <v>21</v>
      </c>
      <c r="B19" s="72">
        <v>58.67</v>
      </c>
      <c r="C19" s="72">
        <v>60.89</v>
      </c>
      <c r="D19" s="73">
        <v>68.32</v>
      </c>
      <c r="E19" s="71">
        <v>71.91</v>
      </c>
      <c r="F19" s="118">
        <v>79.65</v>
      </c>
      <c r="G19" s="72">
        <v>58.67</v>
      </c>
      <c r="H19" s="72">
        <v>60.89</v>
      </c>
      <c r="I19" s="73">
        <v>68.32</v>
      </c>
      <c r="J19" s="71">
        <v>71.91</v>
      </c>
      <c r="K19" s="118">
        <v>79.65</v>
      </c>
      <c r="L19" s="72">
        <v>58.69</v>
      </c>
      <c r="M19" s="72">
        <v>60.91</v>
      </c>
      <c r="N19" s="73">
        <v>68.34</v>
      </c>
      <c r="O19" s="71">
        <v>71.93</v>
      </c>
      <c r="P19" s="118">
        <v>79.67</v>
      </c>
      <c r="Q19" s="119">
        <f t="shared" si="0"/>
        <v>7.740000000000009</v>
      </c>
      <c r="S19" s="116">
        <v>79.65</v>
      </c>
      <c r="T19" s="116">
        <v>79.65</v>
      </c>
      <c r="U19" s="116">
        <v>79.67</v>
      </c>
    </row>
    <row r="20" spans="1:21" ht="12.75">
      <c r="A20" s="46" t="s">
        <v>121</v>
      </c>
      <c r="B20" s="72">
        <v>91.5</v>
      </c>
      <c r="C20" s="72">
        <v>95.22</v>
      </c>
      <c r="D20" s="73">
        <v>95.25</v>
      </c>
      <c r="E20" s="71">
        <v>95.43</v>
      </c>
      <c r="F20" s="118">
        <v>96.86</v>
      </c>
      <c r="G20" s="72">
        <v>91.5</v>
      </c>
      <c r="H20" s="72">
        <v>95.22</v>
      </c>
      <c r="I20" s="73">
        <v>95.25</v>
      </c>
      <c r="J20" s="71">
        <v>95.43</v>
      </c>
      <c r="K20" s="118">
        <v>96.86</v>
      </c>
      <c r="L20" s="72">
        <v>91.5</v>
      </c>
      <c r="M20" s="72">
        <v>95.22</v>
      </c>
      <c r="N20" s="73">
        <v>95.25</v>
      </c>
      <c r="O20" s="71">
        <v>95.43</v>
      </c>
      <c r="P20" s="118">
        <v>96.86</v>
      </c>
      <c r="Q20" s="119">
        <f t="shared" si="0"/>
        <v>1.4299999999999926</v>
      </c>
      <c r="S20" s="116">
        <v>96.86</v>
      </c>
      <c r="T20" s="116">
        <v>96.86</v>
      </c>
      <c r="U20" s="116">
        <v>96.86</v>
      </c>
    </row>
    <row r="21" spans="1:21" ht="12.75">
      <c r="A21" s="120" t="s">
        <v>114</v>
      </c>
      <c r="B21" s="121">
        <v>72.19</v>
      </c>
      <c r="C21" s="121">
        <v>73.93</v>
      </c>
      <c r="D21" s="121">
        <v>78.29</v>
      </c>
      <c r="E21" s="122">
        <v>81.5</v>
      </c>
      <c r="F21" s="123">
        <v>82.71</v>
      </c>
      <c r="G21" s="121">
        <v>72.19</v>
      </c>
      <c r="H21" s="121">
        <v>73.93</v>
      </c>
      <c r="I21" s="121">
        <v>78.29</v>
      </c>
      <c r="J21" s="122">
        <v>81.5</v>
      </c>
      <c r="K21" s="123">
        <v>82.71</v>
      </c>
      <c r="L21" s="121">
        <v>72.27</v>
      </c>
      <c r="M21" s="121">
        <v>73.99</v>
      </c>
      <c r="N21" s="121">
        <v>78.34</v>
      </c>
      <c r="O21" s="122">
        <v>81.53</v>
      </c>
      <c r="P21" s="123">
        <v>82.75</v>
      </c>
      <c r="Q21" s="124">
        <f t="shared" si="0"/>
        <v>1.2099999999999937</v>
      </c>
      <c r="S21" s="116">
        <v>82.71</v>
      </c>
      <c r="T21" s="116">
        <v>82.71</v>
      </c>
      <c r="U21" s="116">
        <v>82.75</v>
      </c>
    </row>
    <row r="23" spans="1:17" ht="15">
      <c r="A23" s="240" t="s">
        <v>72</v>
      </c>
      <c r="B23" s="241" t="s">
        <v>122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</row>
    <row r="24" spans="1:17" ht="12.75">
      <c r="A24" s="240"/>
      <c r="B24" s="236" t="s">
        <v>90</v>
      </c>
      <c r="C24" s="237"/>
      <c r="D24" s="237"/>
      <c r="E24" s="237"/>
      <c r="F24" s="238"/>
      <c r="G24" s="236" t="s">
        <v>91</v>
      </c>
      <c r="H24" s="237"/>
      <c r="I24" s="237"/>
      <c r="J24" s="237"/>
      <c r="K24" s="238"/>
      <c r="L24" s="236" t="s">
        <v>92</v>
      </c>
      <c r="M24" s="237"/>
      <c r="N24" s="237"/>
      <c r="O24" s="237"/>
      <c r="P24" s="238"/>
      <c r="Q24" s="239" t="s">
        <v>130</v>
      </c>
    </row>
    <row r="25" spans="1:17" ht="12.75">
      <c r="A25" s="240"/>
      <c r="B25" s="68">
        <v>2016</v>
      </c>
      <c r="C25" s="68">
        <v>2017</v>
      </c>
      <c r="D25" s="69">
        <v>2018</v>
      </c>
      <c r="E25" s="70">
        <v>2019</v>
      </c>
      <c r="F25" s="117">
        <v>2020</v>
      </c>
      <c r="G25" s="68">
        <v>2016</v>
      </c>
      <c r="H25" s="68">
        <v>2017</v>
      </c>
      <c r="I25" s="69">
        <v>2018</v>
      </c>
      <c r="J25" s="70">
        <v>2019</v>
      </c>
      <c r="K25" s="117">
        <v>2020</v>
      </c>
      <c r="L25" s="68">
        <v>2016</v>
      </c>
      <c r="M25" s="68">
        <v>2017</v>
      </c>
      <c r="N25" s="69">
        <v>2018</v>
      </c>
      <c r="O25" s="70">
        <v>2019</v>
      </c>
      <c r="P25" s="117">
        <v>2020</v>
      </c>
      <c r="Q25" s="239"/>
    </row>
    <row r="26" spans="1:21" ht="12.75">
      <c r="A26" s="120" t="s">
        <v>111</v>
      </c>
      <c r="B26" s="127">
        <v>79</v>
      </c>
      <c r="C26" s="127">
        <v>79.6</v>
      </c>
      <c r="D26" s="127">
        <v>78.7</v>
      </c>
      <c r="E26" s="128">
        <v>80.8</v>
      </c>
      <c r="F26" s="129">
        <v>80</v>
      </c>
      <c r="G26" s="127">
        <v>79</v>
      </c>
      <c r="H26" s="127">
        <v>79.6</v>
      </c>
      <c r="I26" s="127">
        <v>78.7</v>
      </c>
      <c r="J26" s="128">
        <v>80.8</v>
      </c>
      <c r="K26" s="129">
        <v>80</v>
      </c>
      <c r="L26" s="127">
        <v>79</v>
      </c>
      <c r="M26" s="127">
        <v>79.6</v>
      </c>
      <c r="N26" s="127">
        <v>78.7</v>
      </c>
      <c r="O26" s="128">
        <v>80.8</v>
      </c>
      <c r="P26" s="129">
        <v>80</v>
      </c>
      <c r="Q26" s="124">
        <f>F26-E26</f>
        <v>-0.7999999999999972</v>
      </c>
      <c r="S26" s="126">
        <v>80</v>
      </c>
      <c r="T26" s="126">
        <v>80</v>
      </c>
      <c r="U26" s="126">
        <v>80</v>
      </c>
    </row>
    <row r="27" spans="1:21" ht="12.75">
      <c r="A27" s="46" t="s">
        <v>112</v>
      </c>
      <c r="B27" s="66">
        <v>99.1</v>
      </c>
      <c r="C27" s="66">
        <v>99.7</v>
      </c>
      <c r="D27" s="67">
        <v>99.7</v>
      </c>
      <c r="E27" s="76">
        <v>99.8</v>
      </c>
      <c r="F27" s="115">
        <v>99.8</v>
      </c>
      <c r="G27" s="66">
        <v>99.1</v>
      </c>
      <c r="H27" s="66">
        <v>99.7</v>
      </c>
      <c r="I27" s="67">
        <v>99.7</v>
      </c>
      <c r="J27" s="76">
        <v>99.8</v>
      </c>
      <c r="K27" s="115">
        <v>99.8</v>
      </c>
      <c r="L27" s="66">
        <v>99.1</v>
      </c>
      <c r="M27" s="66">
        <v>99.7</v>
      </c>
      <c r="N27" s="67">
        <v>99.7</v>
      </c>
      <c r="O27" s="76">
        <v>99.8</v>
      </c>
      <c r="P27" s="115">
        <v>99.8</v>
      </c>
      <c r="Q27" s="119">
        <f aca="true" t="shared" si="1" ref="Q27:Q39">F27-E27</f>
        <v>0</v>
      </c>
      <c r="S27" s="126">
        <v>99.8</v>
      </c>
      <c r="T27" s="126">
        <v>99.8</v>
      </c>
      <c r="U27" s="126">
        <v>99.8</v>
      </c>
    </row>
    <row r="28" spans="1:21" ht="12.75">
      <c r="A28" s="46" t="s">
        <v>117</v>
      </c>
      <c r="B28" s="66">
        <v>86.4</v>
      </c>
      <c r="C28" s="66">
        <v>88.5</v>
      </c>
      <c r="D28" s="67">
        <v>86.9</v>
      </c>
      <c r="E28" s="76">
        <v>87.6</v>
      </c>
      <c r="F28" s="115">
        <v>87.3</v>
      </c>
      <c r="G28" s="66">
        <v>86.4</v>
      </c>
      <c r="H28" s="66">
        <v>88.5</v>
      </c>
      <c r="I28" s="67">
        <v>86.9</v>
      </c>
      <c r="J28" s="76">
        <v>87.6</v>
      </c>
      <c r="K28" s="115">
        <v>87.3</v>
      </c>
      <c r="L28" s="66">
        <v>86.4</v>
      </c>
      <c r="M28" s="66">
        <v>88.5</v>
      </c>
      <c r="N28" s="67">
        <v>86.9</v>
      </c>
      <c r="O28" s="76">
        <v>87.6</v>
      </c>
      <c r="P28" s="115">
        <v>87.3</v>
      </c>
      <c r="Q28" s="119">
        <f t="shared" si="1"/>
        <v>-0.29999999999999716</v>
      </c>
      <c r="S28" s="126">
        <v>87.3</v>
      </c>
      <c r="T28" s="126">
        <v>87.3</v>
      </c>
      <c r="U28" s="126">
        <v>87.3</v>
      </c>
    </row>
    <row r="29" spans="1:21" ht="12.75">
      <c r="A29" s="120" t="s">
        <v>115</v>
      </c>
      <c r="B29" s="127">
        <v>75.6</v>
      </c>
      <c r="C29" s="127">
        <v>75.6</v>
      </c>
      <c r="D29" s="127">
        <v>79.1</v>
      </c>
      <c r="E29" s="128">
        <v>85.3</v>
      </c>
      <c r="F29" s="129">
        <v>86.2</v>
      </c>
      <c r="G29" s="127">
        <v>75.6</v>
      </c>
      <c r="H29" s="127">
        <v>75.6</v>
      </c>
      <c r="I29" s="127">
        <v>79.1</v>
      </c>
      <c r="J29" s="128">
        <v>85.3</v>
      </c>
      <c r="K29" s="129">
        <v>86.2</v>
      </c>
      <c r="L29" s="127">
        <v>75.6</v>
      </c>
      <c r="M29" s="127">
        <v>75.6</v>
      </c>
      <c r="N29" s="127">
        <v>79.1</v>
      </c>
      <c r="O29" s="128">
        <v>85.3</v>
      </c>
      <c r="P29" s="129">
        <v>86.2</v>
      </c>
      <c r="Q29" s="124">
        <f t="shared" si="1"/>
        <v>0.9000000000000057</v>
      </c>
      <c r="S29" s="126">
        <v>86.2</v>
      </c>
      <c r="T29" s="126">
        <v>86.2</v>
      </c>
      <c r="U29" s="126">
        <v>86.2</v>
      </c>
    </row>
    <row r="30" spans="1:21" ht="12.75">
      <c r="A30" s="46" t="s">
        <v>19</v>
      </c>
      <c r="B30" s="66">
        <v>69.6</v>
      </c>
      <c r="C30" s="66">
        <v>75.6</v>
      </c>
      <c r="D30" s="67">
        <v>84.1</v>
      </c>
      <c r="E30" s="76">
        <v>91.4</v>
      </c>
      <c r="F30" s="115">
        <v>91.5</v>
      </c>
      <c r="G30" s="66">
        <v>69.6</v>
      </c>
      <c r="H30" s="66">
        <v>75.6</v>
      </c>
      <c r="I30" s="67">
        <v>84.1</v>
      </c>
      <c r="J30" s="76">
        <v>91.4</v>
      </c>
      <c r="K30" s="115">
        <v>91.5</v>
      </c>
      <c r="L30" s="66">
        <v>69.6</v>
      </c>
      <c r="M30" s="66">
        <v>75.6</v>
      </c>
      <c r="N30" s="67">
        <v>84.1</v>
      </c>
      <c r="O30" s="76">
        <v>91.4</v>
      </c>
      <c r="P30" s="115">
        <v>91.5</v>
      </c>
      <c r="Q30" s="119">
        <f t="shared" si="1"/>
        <v>0.09999999999999432</v>
      </c>
      <c r="S30" s="126">
        <v>91.5</v>
      </c>
      <c r="T30" s="126">
        <v>91.5</v>
      </c>
      <c r="U30" s="126">
        <v>91.5</v>
      </c>
    </row>
    <row r="31" spans="1:21" ht="12.75">
      <c r="A31" s="46" t="s">
        <v>118</v>
      </c>
      <c r="B31" s="66">
        <v>90.7</v>
      </c>
      <c r="C31" s="66">
        <v>67.8</v>
      </c>
      <c r="D31" s="67">
        <v>90.9</v>
      </c>
      <c r="E31" s="76">
        <v>94.7</v>
      </c>
      <c r="F31" s="115">
        <v>95.2</v>
      </c>
      <c r="G31" s="66">
        <v>90.7</v>
      </c>
      <c r="H31" s="66">
        <v>67.8</v>
      </c>
      <c r="I31" s="67">
        <v>90.9</v>
      </c>
      <c r="J31" s="76">
        <v>94.7</v>
      </c>
      <c r="K31" s="115">
        <v>95.2</v>
      </c>
      <c r="L31" s="66">
        <v>90.7</v>
      </c>
      <c r="M31" s="66">
        <v>67.8</v>
      </c>
      <c r="N31" s="67">
        <v>90.9</v>
      </c>
      <c r="O31" s="76">
        <v>94.7</v>
      </c>
      <c r="P31" s="115">
        <v>95.2</v>
      </c>
      <c r="Q31" s="119">
        <f t="shared" si="1"/>
        <v>0.5</v>
      </c>
      <c r="S31" s="126">
        <v>95.2</v>
      </c>
      <c r="T31" s="126">
        <v>95.2</v>
      </c>
      <c r="U31" s="126">
        <v>95.2</v>
      </c>
    </row>
    <row r="32" spans="1:21" ht="12.75">
      <c r="A32" s="46" t="s">
        <v>23</v>
      </c>
      <c r="B32" s="66">
        <v>91.4</v>
      </c>
      <c r="C32" s="66">
        <v>75.1</v>
      </c>
      <c r="D32" s="67">
        <v>92.1</v>
      </c>
      <c r="E32" s="76">
        <v>94.3</v>
      </c>
      <c r="F32" s="115">
        <v>96</v>
      </c>
      <c r="G32" s="66">
        <v>91.4</v>
      </c>
      <c r="H32" s="66">
        <v>75.1</v>
      </c>
      <c r="I32" s="67">
        <v>92.1</v>
      </c>
      <c r="J32" s="76">
        <v>94.3</v>
      </c>
      <c r="K32" s="115">
        <v>96</v>
      </c>
      <c r="L32" s="66">
        <v>91.4</v>
      </c>
      <c r="M32" s="66">
        <v>75.1</v>
      </c>
      <c r="N32" s="67">
        <v>92.1</v>
      </c>
      <c r="O32" s="76">
        <v>94.3</v>
      </c>
      <c r="P32" s="115">
        <v>96</v>
      </c>
      <c r="Q32" s="119">
        <f t="shared" si="1"/>
        <v>1.7000000000000028</v>
      </c>
      <c r="S32" s="126">
        <v>96</v>
      </c>
      <c r="T32" s="126">
        <v>96</v>
      </c>
      <c r="U32" s="126">
        <v>96</v>
      </c>
    </row>
    <row r="33" spans="1:21" ht="12.75">
      <c r="A33" s="46" t="s">
        <v>119</v>
      </c>
      <c r="B33" s="66">
        <v>91.5</v>
      </c>
      <c r="C33" s="66">
        <v>89.8</v>
      </c>
      <c r="D33" s="67">
        <v>96.3</v>
      </c>
      <c r="E33" s="76">
        <v>96</v>
      </c>
      <c r="F33" s="115">
        <v>98.1</v>
      </c>
      <c r="G33" s="66">
        <v>91.5</v>
      </c>
      <c r="H33" s="66">
        <v>89.8</v>
      </c>
      <c r="I33" s="67">
        <v>96.3</v>
      </c>
      <c r="J33" s="76">
        <v>96</v>
      </c>
      <c r="K33" s="115">
        <v>98.1</v>
      </c>
      <c r="L33" s="66">
        <v>91.5</v>
      </c>
      <c r="M33" s="66">
        <v>89.8</v>
      </c>
      <c r="N33" s="67">
        <v>96.3</v>
      </c>
      <c r="O33" s="76">
        <v>96</v>
      </c>
      <c r="P33" s="115">
        <v>98.1</v>
      </c>
      <c r="Q33" s="119">
        <f t="shared" si="1"/>
        <v>2.0999999999999943</v>
      </c>
      <c r="S33" s="126">
        <v>98.1</v>
      </c>
      <c r="T33" s="126">
        <v>98.1</v>
      </c>
      <c r="U33" s="126">
        <v>98.1</v>
      </c>
    </row>
    <row r="34" spans="1:21" ht="12.75">
      <c r="A34" s="46" t="s">
        <v>120</v>
      </c>
      <c r="B34" s="66">
        <v>72.7</v>
      </c>
      <c r="C34" s="66">
        <v>73.7</v>
      </c>
      <c r="D34" s="67">
        <v>75.1</v>
      </c>
      <c r="E34" s="76">
        <v>82.3</v>
      </c>
      <c r="F34" s="115">
        <v>82.7</v>
      </c>
      <c r="G34" s="66">
        <v>72.7</v>
      </c>
      <c r="H34" s="66">
        <v>73.7</v>
      </c>
      <c r="I34" s="67">
        <v>75.1</v>
      </c>
      <c r="J34" s="76">
        <v>82.3</v>
      </c>
      <c r="K34" s="115">
        <v>82.7</v>
      </c>
      <c r="L34" s="66">
        <v>72.7</v>
      </c>
      <c r="M34" s="66">
        <v>73.8</v>
      </c>
      <c r="N34" s="67">
        <v>75.1</v>
      </c>
      <c r="O34" s="76">
        <v>82.3</v>
      </c>
      <c r="P34" s="115">
        <v>82.7</v>
      </c>
      <c r="Q34" s="119">
        <f t="shared" si="1"/>
        <v>0.4000000000000057</v>
      </c>
      <c r="S34" s="126">
        <v>82.7</v>
      </c>
      <c r="T34" s="126">
        <v>82.7</v>
      </c>
      <c r="U34" s="126">
        <v>82.7</v>
      </c>
    </row>
    <row r="35" spans="1:21" ht="12.75">
      <c r="A35" s="46" t="s">
        <v>113</v>
      </c>
      <c r="B35" s="66">
        <v>74.1</v>
      </c>
      <c r="C35" s="66">
        <v>81.7</v>
      </c>
      <c r="D35" s="67">
        <v>86.6</v>
      </c>
      <c r="E35" s="76">
        <v>91.4</v>
      </c>
      <c r="F35" s="115">
        <v>93.5</v>
      </c>
      <c r="G35" s="66">
        <v>74.1</v>
      </c>
      <c r="H35" s="66">
        <v>81.7</v>
      </c>
      <c r="I35" s="67">
        <v>86.6</v>
      </c>
      <c r="J35" s="76">
        <v>91.4</v>
      </c>
      <c r="K35" s="115">
        <v>93.5</v>
      </c>
      <c r="L35" s="66">
        <v>74.1</v>
      </c>
      <c r="M35" s="66">
        <v>81.7</v>
      </c>
      <c r="N35" s="67">
        <v>86.6</v>
      </c>
      <c r="O35" s="76">
        <v>91.4</v>
      </c>
      <c r="P35" s="115">
        <v>93.5</v>
      </c>
      <c r="Q35" s="119">
        <f t="shared" si="1"/>
        <v>2.0999999999999943</v>
      </c>
      <c r="S35" s="126">
        <v>93.5</v>
      </c>
      <c r="T35" s="126">
        <v>93.5</v>
      </c>
      <c r="U35" s="126">
        <v>93.5</v>
      </c>
    </row>
    <row r="36" spans="1:21" ht="12.75">
      <c r="A36" s="46" t="s">
        <v>17</v>
      </c>
      <c r="B36" s="66">
        <v>81.6</v>
      </c>
      <c r="C36" s="66">
        <v>84.9</v>
      </c>
      <c r="D36" s="67">
        <v>83.9</v>
      </c>
      <c r="E36" s="76">
        <v>91.3</v>
      </c>
      <c r="F36" s="115">
        <v>94.5</v>
      </c>
      <c r="G36" s="66">
        <v>81.6</v>
      </c>
      <c r="H36" s="66">
        <v>84.9</v>
      </c>
      <c r="I36" s="67">
        <v>83.9</v>
      </c>
      <c r="J36" s="76">
        <v>91.3</v>
      </c>
      <c r="K36" s="115">
        <v>94.5</v>
      </c>
      <c r="L36" s="66">
        <v>81.6</v>
      </c>
      <c r="M36" s="66">
        <v>84.9</v>
      </c>
      <c r="N36" s="67">
        <v>83.9</v>
      </c>
      <c r="O36" s="76">
        <v>91.3</v>
      </c>
      <c r="P36" s="115">
        <v>94.5</v>
      </c>
      <c r="Q36" s="119">
        <f t="shared" si="1"/>
        <v>3.200000000000003</v>
      </c>
      <c r="S36" s="126">
        <v>94.5</v>
      </c>
      <c r="T36" s="126">
        <v>94.5</v>
      </c>
      <c r="U36" s="126">
        <v>94.5</v>
      </c>
    </row>
    <row r="37" spans="1:21" ht="12.75">
      <c r="A37" s="46" t="s">
        <v>21</v>
      </c>
      <c r="B37" s="66">
        <v>80.4</v>
      </c>
      <c r="C37" s="66">
        <v>80.7</v>
      </c>
      <c r="D37" s="67">
        <v>82.3</v>
      </c>
      <c r="E37" s="76">
        <v>84.9</v>
      </c>
      <c r="F37" s="115">
        <v>87.6</v>
      </c>
      <c r="G37" s="66">
        <v>80.4</v>
      </c>
      <c r="H37" s="66">
        <v>80.7</v>
      </c>
      <c r="I37" s="67">
        <v>82.3</v>
      </c>
      <c r="J37" s="76">
        <v>84.9</v>
      </c>
      <c r="K37" s="115">
        <v>87.6</v>
      </c>
      <c r="L37" s="66">
        <v>80.4</v>
      </c>
      <c r="M37" s="66">
        <v>80.7</v>
      </c>
      <c r="N37" s="67">
        <v>82.3</v>
      </c>
      <c r="O37" s="76">
        <v>84.9</v>
      </c>
      <c r="P37" s="115">
        <v>87.6</v>
      </c>
      <c r="Q37" s="119">
        <f t="shared" si="1"/>
        <v>2.6999999999999886</v>
      </c>
      <c r="S37" s="126">
        <v>87.6</v>
      </c>
      <c r="T37" s="126">
        <v>87.6</v>
      </c>
      <c r="U37" s="126">
        <v>87.6</v>
      </c>
    </row>
    <row r="38" spans="1:21" ht="12.75">
      <c r="A38" s="46" t="s">
        <v>121</v>
      </c>
      <c r="B38" s="66">
        <v>83.5</v>
      </c>
      <c r="C38" s="66">
        <v>91.2</v>
      </c>
      <c r="D38" s="67">
        <v>92.3</v>
      </c>
      <c r="E38" s="76">
        <v>96.8</v>
      </c>
      <c r="F38" s="115">
        <v>97.8</v>
      </c>
      <c r="G38" s="66">
        <v>83.5</v>
      </c>
      <c r="H38" s="66">
        <v>91.2</v>
      </c>
      <c r="I38" s="67">
        <v>92.3</v>
      </c>
      <c r="J38" s="76">
        <v>96.8</v>
      </c>
      <c r="K38" s="115">
        <v>97.8</v>
      </c>
      <c r="L38" s="66">
        <v>83.5</v>
      </c>
      <c r="M38" s="66">
        <v>91.2</v>
      </c>
      <c r="N38" s="67">
        <v>92.3</v>
      </c>
      <c r="O38" s="76">
        <v>96.8</v>
      </c>
      <c r="P38" s="115">
        <v>97.8</v>
      </c>
      <c r="Q38" s="119">
        <f t="shared" si="1"/>
        <v>1</v>
      </c>
      <c r="S38" s="126">
        <v>97.8</v>
      </c>
      <c r="T38" s="126">
        <v>97.8</v>
      </c>
      <c r="U38" s="126">
        <v>97.8</v>
      </c>
    </row>
    <row r="39" spans="1:21" ht="12.75">
      <c r="A39" s="120" t="s">
        <v>114</v>
      </c>
      <c r="B39" s="127">
        <v>76.8</v>
      </c>
      <c r="C39" s="127">
        <v>76.8</v>
      </c>
      <c r="D39" s="127">
        <v>79.9</v>
      </c>
      <c r="E39" s="128">
        <v>85.6</v>
      </c>
      <c r="F39" s="129">
        <v>86.3</v>
      </c>
      <c r="G39" s="127">
        <v>76.8</v>
      </c>
      <c r="H39" s="127">
        <v>76.8</v>
      </c>
      <c r="I39" s="127">
        <v>79.9</v>
      </c>
      <c r="J39" s="128">
        <v>85.6</v>
      </c>
      <c r="K39" s="129">
        <v>86.3</v>
      </c>
      <c r="L39" s="127">
        <v>76.8</v>
      </c>
      <c r="M39" s="127">
        <v>76.8</v>
      </c>
      <c r="N39" s="127">
        <v>79.9</v>
      </c>
      <c r="O39" s="128">
        <v>85.6</v>
      </c>
      <c r="P39" s="129">
        <v>86.4</v>
      </c>
      <c r="Q39" s="124">
        <f t="shared" si="1"/>
        <v>0.7000000000000028</v>
      </c>
      <c r="S39" s="126">
        <v>86.3</v>
      </c>
      <c r="T39" s="126">
        <v>86.3</v>
      </c>
      <c r="U39" s="126">
        <v>86.4</v>
      </c>
    </row>
    <row r="41" spans="1:17" ht="15">
      <c r="A41" s="240" t="s">
        <v>72</v>
      </c>
      <c r="B41" s="241" t="s">
        <v>123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</row>
    <row r="42" spans="1:17" ht="12.75">
      <c r="A42" s="240"/>
      <c r="B42" s="236" t="s">
        <v>90</v>
      </c>
      <c r="C42" s="237"/>
      <c r="D42" s="237"/>
      <c r="E42" s="237"/>
      <c r="F42" s="238"/>
      <c r="G42" s="236" t="s">
        <v>91</v>
      </c>
      <c r="H42" s="237"/>
      <c r="I42" s="237"/>
      <c r="J42" s="237"/>
      <c r="K42" s="238"/>
      <c r="L42" s="236" t="s">
        <v>92</v>
      </c>
      <c r="M42" s="237"/>
      <c r="N42" s="237"/>
      <c r="O42" s="237"/>
      <c r="P42" s="238"/>
      <c r="Q42" s="239" t="s">
        <v>130</v>
      </c>
    </row>
    <row r="43" spans="1:17" ht="12.75">
      <c r="A43" s="240"/>
      <c r="B43" s="68">
        <v>2016</v>
      </c>
      <c r="C43" s="68">
        <v>2017</v>
      </c>
      <c r="D43" s="69">
        <v>2018</v>
      </c>
      <c r="E43" s="70">
        <v>2019</v>
      </c>
      <c r="F43" s="117">
        <v>2020</v>
      </c>
      <c r="G43" s="68">
        <v>2016</v>
      </c>
      <c r="H43" s="68">
        <v>2017</v>
      </c>
      <c r="I43" s="69">
        <v>2018</v>
      </c>
      <c r="J43" s="70">
        <v>2019</v>
      </c>
      <c r="K43" s="117">
        <v>2020</v>
      </c>
      <c r="L43" s="68">
        <v>2016</v>
      </c>
      <c r="M43" s="68">
        <v>2017</v>
      </c>
      <c r="N43" s="69">
        <v>2018</v>
      </c>
      <c r="O43" s="70">
        <v>2019</v>
      </c>
      <c r="P43" s="117">
        <v>2020</v>
      </c>
      <c r="Q43" s="239"/>
    </row>
    <row r="44" spans="1:21" ht="12.75">
      <c r="A44" s="120" t="s">
        <v>111</v>
      </c>
      <c r="B44" s="130">
        <v>85.95</v>
      </c>
      <c r="C44" s="130">
        <v>86.41</v>
      </c>
      <c r="D44" s="130">
        <v>87.84</v>
      </c>
      <c r="E44" s="122">
        <v>88.67</v>
      </c>
      <c r="F44" s="123">
        <v>88.72</v>
      </c>
      <c r="G44" s="130">
        <v>85.95</v>
      </c>
      <c r="H44" s="130">
        <v>86.41</v>
      </c>
      <c r="I44" s="130">
        <v>87.84</v>
      </c>
      <c r="J44" s="122">
        <v>88.67</v>
      </c>
      <c r="K44" s="123">
        <v>88.72</v>
      </c>
      <c r="L44" s="130">
        <v>86.06</v>
      </c>
      <c r="M44" s="130">
        <v>86.52</v>
      </c>
      <c r="N44" s="130">
        <v>87.94</v>
      </c>
      <c r="O44" s="122">
        <v>88.77</v>
      </c>
      <c r="P44" s="123">
        <v>88.83</v>
      </c>
      <c r="Q44" s="124">
        <f>F44-E44</f>
        <v>0.04999999999999716</v>
      </c>
      <c r="S44" s="116">
        <v>88.72</v>
      </c>
      <c r="T44" s="116">
        <v>88.72</v>
      </c>
      <c r="U44" s="116">
        <v>88.83</v>
      </c>
    </row>
    <row r="45" spans="1:21" ht="12.75">
      <c r="A45" s="46" t="s">
        <v>112</v>
      </c>
      <c r="B45" s="74">
        <v>98.28</v>
      </c>
      <c r="C45" s="74">
        <v>98.58</v>
      </c>
      <c r="D45" s="75">
        <v>98.34</v>
      </c>
      <c r="E45" s="71">
        <v>99.06</v>
      </c>
      <c r="F45" s="118">
        <v>99.07</v>
      </c>
      <c r="G45" s="74">
        <v>98.28</v>
      </c>
      <c r="H45" s="74">
        <v>98.58</v>
      </c>
      <c r="I45" s="75">
        <v>98.34</v>
      </c>
      <c r="J45" s="71">
        <v>99.06</v>
      </c>
      <c r="K45" s="118">
        <v>99.07</v>
      </c>
      <c r="L45" s="74">
        <v>98.28</v>
      </c>
      <c r="M45" s="74">
        <v>98.58</v>
      </c>
      <c r="N45" s="75">
        <v>98.34</v>
      </c>
      <c r="O45" s="71">
        <v>99.06</v>
      </c>
      <c r="P45" s="118">
        <v>99.07</v>
      </c>
      <c r="Q45" s="119">
        <f aca="true" t="shared" si="2" ref="Q45:Q57">F45-E45</f>
        <v>0.009999999999990905</v>
      </c>
      <c r="S45" s="116">
        <v>99.07</v>
      </c>
      <c r="T45" s="116">
        <v>99.07</v>
      </c>
      <c r="U45" s="116">
        <v>99.07</v>
      </c>
    </row>
    <row r="46" spans="1:21" ht="12.75">
      <c r="A46" s="46" t="s">
        <v>117</v>
      </c>
      <c r="B46" s="74">
        <v>97.64</v>
      </c>
      <c r="C46" s="74">
        <v>97.84</v>
      </c>
      <c r="D46" s="75">
        <v>98.32</v>
      </c>
      <c r="E46" s="71">
        <v>99.04</v>
      </c>
      <c r="F46" s="118">
        <v>99.05</v>
      </c>
      <c r="G46" s="74">
        <v>97.64</v>
      </c>
      <c r="H46" s="74">
        <v>97.84</v>
      </c>
      <c r="I46" s="75">
        <v>98.32</v>
      </c>
      <c r="J46" s="71">
        <v>99.04</v>
      </c>
      <c r="K46" s="118">
        <v>99.05</v>
      </c>
      <c r="L46" s="74">
        <v>97.68</v>
      </c>
      <c r="M46" s="74">
        <v>97.88</v>
      </c>
      <c r="N46" s="75">
        <v>98.37</v>
      </c>
      <c r="O46" s="71">
        <v>99.08</v>
      </c>
      <c r="P46" s="118">
        <v>99.1</v>
      </c>
      <c r="Q46" s="119">
        <f t="shared" si="2"/>
        <v>0.009999999999990905</v>
      </c>
      <c r="S46" s="116">
        <v>99.05</v>
      </c>
      <c r="T46" s="116">
        <v>99.05</v>
      </c>
      <c r="U46" s="116">
        <v>99.1</v>
      </c>
    </row>
    <row r="47" spans="1:21" ht="12.75">
      <c r="A47" s="120" t="s">
        <v>115</v>
      </c>
      <c r="B47" s="130">
        <v>69.73</v>
      </c>
      <c r="C47" s="130">
        <v>72.13</v>
      </c>
      <c r="D47" s="130">
        <v>77.29</v>
      </c>
      <c r="E47" s="122">
        <v>79.99</v>
      </c>
      <c r="F47" s="123">
        <v>81.41</v>
      </c>
      <c r="G47" s="130">
        <v>69.73</v>
      </c>
      <c r="H47" s="130">
        <v>72.13</v>
      </c>
      <c r="I47" s="130">
        <v>77.29</v>
      </c>
      <c r="J47" s="122">
        <v>79.99</v>
      </c>
      <c r="K47" s="123">
        <v>81.41</v>
      </c>
      <c r="L47" s="130">
        <v>69.83</v>
      </c>
      <c r="M47" s="130">
        <v>72.21</v>
      </c>
      <c r="N47" s="130">
        <v>77.35</v>
      </c>
      <c r="O47" s="122">
        <v>80.03</v>
      </c>
      <c r="P47" s="123">
        <v>81.46</v>
      </c>
      <c r="Q47" s="124">
        <f t="shared" si="2"/>
        <v>1.4200000000000017</v>
      </c>
      <c r="S47" s="116">
        <v>81.41</v>
      </c>
      <c r="T47" s="116">
        <v>81.41</v>
      </c>
      <c r="U47" s="116">
        <v>81.46</v>
      </c>
    </row>
    <row r="48" spans="1:21" ht="12.75">
      <c r="A48" s="46" t="s">
        <v>19</v>
      </c>
      <c r="B48" s="74">
        <v>85.5</v>
      </c>
      <c r="C48" s="74">
        <v>85.44</v>
      </c>
      <c r="D48" s="75">
        <v>87.06</v>
      </c>
      <c r="E48" s="71">
        <v>91.04</v>
      </c>
      <c r="F48" s="118">
        <v>93.2</v>
      </c>
      <c r="G48" s="74">
        <v>85.5</v>
      </c>
      <c r="H48" s="74">
        <v>85.44</v>
      </c>
      <c r="I48" s="75">
        <v>87.06</v>
      </c>
      <c r="J48" s="71">
        <v>91.04</v>
      </c>
      <c r="K48" s="118">
        <v>93.2</v>
      </c>
      <c r="L48" s="74">
        <v>85.95</v>
      </c>
      <c r="M48" s="74">
        <v>85.9</v>
      </c>
      <c r="N48" s="75">
        <v>87.45</v>
      </c>
      <c r="O48" s="71">
        <v>91.19</v>
      </c>
      <c r="P48" s="118">
        <v>93.5</v>
      </c>
      <c r="Q48" s="119">
        <f t="shared" si="2"/>
        <v>2.1599999999999966</v>
      </c>
      <c r="S48" s="116">
        <v>93.2</v>
      </c>
      <c r="T48" s="116">
        <v>93.2</v>
      </c>
      <c r="U48" s="116">
        <v>93.5</v>
      </c>
    </row>
    <row r="49" spans="1:21" ht="12.75">
      <c r="A49" s="46" t="s">
        <v>118</v>
      </c>
      <c r="B49" s="74">
        <v>63.21</v>
      </c>
      <c r="C49" s="74">
        <v>71.06</v>
      </c>
      <c r="D49" s="75">
        <v>75.72</v>
      </c>
      <c r="E49" s="71">
        <v>74.77</v>
      </c>
      <c r="F49" s="118">
        <v>76.81</v>
      </c>
      <c r="G49" s="74">
        <v>63.21</v>
      </c>
      <c r="H49" s="74">
        <v>71.06</v>
      </c>
      <c r="I49" s="75">
        <v>75.72</v>
      </c>
      <c r="J49" s="71">
        <v>74.77</v>
      </c>
      <c r="K49" s="118">
        <v>76.81</v>
      </c>
      <c r="L49" s="74">
        <v>63.33</v>
      </c>
      <c r="M49" s="74">
        <v>71.06</v>
      </c>
      <c r="N49" s="75">
        <v>75.99</v>
      </c>
      <c r="O49" s="71">
        <v>74.77</v>
      </c>
      <c r="P49" s="118">
        <v>76.81</v>
      </c>
      <c r="Q49" s="119">
        <f t="shared" si="2"/>
        <v>2.0400000000000063</v>
      </c>
      <c r="S49" s="116">
        <v>76.81</v>
      </c>
      <c r="T49" s="116">
        <v>76.81</v>
      </c>
      <c r="U49" s="116">
        <v>76.81</v>
      </c>
    </row>
    <row r="50" spans="1:21" ht="12.75">
      <c r="A50" s="46" t="s">
        <v>23</v>
      </c>
      <c r="B50" s="74">
        <v>90.78</v>
      </c>
      <c r="C50" s="74">
        <v>80.62</v>
      </c>
      <c r="D50" s="75">
        <v>92.9</v>
      </c>
      <c r="E50" s="71">
        <v>95.88</v>
      </c>
      <c r="F50" s="118">
        <v>96.91</v>
      </c>
      <c r="G50" s="74">
        <v>90.78</v>
      </c>
      <c r="H50" s="74">
        <v>80.62</v>
      </c>
      <c r="I50" s="75">
        <v>92.9</v>
      </c>
      <c r="J50" s="71">
        <v>95.88</v>
      </c>
      <c r="K50" s="118">
        <v>96.91</v>
      </c>
      <c r="L50" s="74">
        <v>91.12</v>
      </c>
      <c r="M50" s="74">
        <v>80.96</v>
      </c>
      <c r="N50" s="75">
        <v>93.11</v>
      </c>
      <c r="O50" s="71">
        <v>95.98</v>
      </c>
      <c r="P50" s="118">
        <v>96.96</v>
      </c>
      <c r="Q50" s="119">
        <f t="shared" si="2"/>
        <v>1.0300000000000011</v>
      </c>
      <c r="S50" s="116">
        <v>96.91</v>
      </c>
      <c r="T50" s="116">
        <v>96.91</v>
      </c>
      <c r="U50" s="116">
        <v>96.96</v>
      </c>
    </row>
    <row r="51" spans="1:21" ht="12.75">
      <c r="A51" s="46" t="s">
        <v>119</v>
      </c>
      <c r="B51" s="74">
        <v>98.43</v>
      </c>
      <c r="C51" s="74">
        <v>93.16</v>
      </c>
      <c r="D51" s="75">
        <v>98.73</v>
      </c>
      <c r="E51" s="71">
        <v>95.53</v>
      </c>
      <c r="F51" s="118">
        <v>98.33</v>
      </c>
      <c r="G51" s="74">
        <v>98.43</v>
      </c>
      <c r="H51" s="74">
        <v>93.16</v>
      </c>
      <c r="I51" s="75">
        <v>98.73</v>
      </c>
      <c r="J51" s="71">
        <v>95.53</v>
      </c>
      <c r="K51" s="118">
        <v>98.33</v>
      </c>
      <c r="L51" s="74">
        <v>98.46</v>
      </c>
      <c r="M51" s="74">
        <v>93.16</v>
      </c>
      <c r="N51" s="75">
        <v>98.75</v>
      </c>
      <c r="O51" s="71">
        <v>95.55</v>
      </c>
      <c r="P51" s="118">
        <v>98.34</v>
      </c>
      <c r="Q51" s="119">
        <f t="shared" si="2"/>
        <v>2.799999999999997</v>
      </c>
      <c r="S51" s="116">
        <v>98.33</v>
      </c>
      <c r="T51" s="116">
        <v>98.33</v>
      </c>
      <c r="U51" s="116">
        <v>98.34</v>
      </c>
    </row>
    <row r="52" spans="1:21" ht="12.75">
      <c r="A52" s="46" t="s">
        <v>120</v>
      </c>
      <c r="B52" s="74">
        <v>65.77</v>
      </c>
      <c r="C52" s="74">
        <v>69.06</v>
      </c>
      <c r="D52" s="75">
        <v>73.93</v>
      </c>
      <c r="E52" s="71">
        <v>76.64</v>
      </c>
      <c r="F52" s="118">
        <v>76.93</v>
      </c>
      <c r="G52" s="74">
        <v>65.77</v>
      </c>
      <c r="H52" s="74">
        <v>69.06</v>
      </c>
      <c r="I52" s="75">
        <v>73.93</v>
      </c>
      <c r="J52" s="71">
        <v>76.64</v>
      </c>
      <c r="K52" s="118">
        <v>76.93</v>
      </c>
      <c r="L52" s="74">
        <v>65.82</v>
      </c>
      <c r="M52" s="74">
        <v>69.08</v>
      </c>
      <c r="N52" s="75">
        <v>73.94</v>
      </c>
      <c r="O52" s="71">
        <v>76.65</v>
      </c>
      <c r="P52" s="118">
        <v>76.95</v>
      </c>
      <c r="Q52" s="119">
        <f t="shared" si="2"/>
        <v>0.29000000000000625</v>
      </c>
      <c r="S52" s="116">
        <v>76.93</v>
      </c>
      <c r="T52" s="116">
        <v>76.93</v>
      </c>
      <c r="U52" s="116">
        <v>76.95</v>
      </c>
    </row>
    <row r="53" spans="1:21" ht="12.75">
      <c r="A53" s="46" t="s">
        <v>113</v>
      </c>
      <c r="B53" s="74">
        <v>51.77</v>
      </c>
      <c r="C53" s="74">
        <v>78.8</v>
      </c>
      <c r="D53" s="75">
        <v>90.47</v>
      </c>
      <c r="E53" s="71">
        <v>94.78</v>
      </c>
      <c r="F53" s="118">
        <v>96.65</v>
      </c>
      <c r="G53" s="74">
        <v>51.77</v>
      </c>
      <c r="H53" s="74">
        <v>78.8</v>
      </c>
      <c r="I53" s="75">
        <v>90.47</v>
      </c>
      <c r="J53" s="71">
        <v>94.78</v>
      </c>
      <c r="K53" s="118">
        <v>96.65</v>
      </c>
      <c r="L53" s="74">
        <v>51.77</v>
      </c>
      <c r="M53" s="74">
        <v>78.8</v>
      </c>
      <c r="N53" s="75">
        <v>90.47</v>
      </c>
      <c r="O53" s="71">
        <v>94.8</v>
      </c>
      <c r="P53" s="118">
        <v>96.65</v>
      </c>
      <c r="Q53" s="119">
        <f t="shared" si="2"/>
        <v>1.8700000000000045</v>
      </c>
      <c r="S53" s="116">
        <v>96.65</v>
      </c>
      <c r="T53" s="116">
        <v>96.65</v>
      </c>
      <c r="U53" s="116">
        <v>96.65</v>
      </c>
    </row>
    <row r="54" spans="1:21" ht="12.75">
      <c r="A54" s="46" t="s">
        <v>17</v>
      </c>
      <c r="B54" s="74">
        <v>84.7</v>
      </c>
      <c r="C54" s="74">
        <v>86.53</v>
      </c>
      <c r="D54" s="75">
        <v>89.58</v>
      </c>
      <c r="E54" s="71">
        <v>90.44</v>
      </c>
      <c r="F54" s="118">
        <v>94.71</v>
      </c>
      <c r="G54" s="74">
        <v>84.7</v>
      </c>
      <c r="H54" s="74">
        <v>86.53</v>
      </c>
      <c r="I54" s="75">
        <v>89.58</v>
      </c>
      <c r="J54" s="71">
        <v>90.44</v>
      </c>
      <c r="K54" s="118">
        <v>94.71</v>
      </c>
      <c r="L54" s="74">
        <v>84.79</v>
      </c>
      <c r="M54" s="74">
        <v>86.63</v>
      </c>
      <c r="N54" s="75">
        <v>89.58</v>
      </c>
      <c r="O54" s="71">
        <v>90.45</v>
      </c>
      <c r="P54" s="118">
        <v>94.8</v>
      </c>
      <c r="Q54" s="119">
        <f t="shared" si="2"/>
        <v>4.269999999999996</v>
      </c>
      <c r="S54" s="116">
        <v>94.71</v>
      </c>
      <c r="T54" s="116">
        <v>94.71</v>
      </c>
      <c r="U54" s="116">
        <v>94.8</v>
      </c>
    </row>
    <row r="55" spans="1:21" ht="12.75">
      <c r="A55" s="46" t="s">
        <v>21</v>
      </c>
      <c r="B55" s="74">
        <v>53.72</v>
      </c>
      <c r="C55" s="74">
        <v>56.33</v>
      </c>
      <c r="D55" s="75">
        <v>65.37</v>
      </c>
      <c r="E55" s="71">
        <v>69.24</v>
      </c>
      <c r="F55" s="118">
        <v>78.25</v>
      </c>
      <c r="G55" s="74">
        <v>53.72</v>
      </c>
      <c r="H55" s="74">
        <v>56.33</v>
      </c>
      <c r="I55" s="75">
        <v>65.37</v>
      </c>
      <c r="J55" s="71">
        <v>69.24</v>
      </c>
      <c r="K55" s="118">
        <v>78.25</v>
      </c>
      <c r="L55" s="74">
        <v>53.75</v>
      </c>
      <c r="M55" s="74">
        <v>56.35</v>
      </c>
      <c r="N55" s="75">
        <v>65.39</v>
      </c>
      <c r="O55" s="71">
        <v>69.26</v>
      </c>
      <c r="P55" s="118">
        <v>78.28</v>
      </c>
      <c r="Q55" s="119">
        <f t="shared" si="2"/>
        <v>9.010000000000005</v>
      </c>
      <c r="S55" s="116">
        <v>78.25</v>
      </c>
      <c r="T55" s="116">
        <v>78.25</v>
      </c>
      <c r="U55" s="116">
        <v>78.28</v>
      </c>
    </row>
    <row r="56" spans="1:21" ht="12.75">
      <c r="A56" s="46" t="s">
        <v>121</v>
      </c>
      <c r="B56" s="74">
        <v>93.9</v>
      </c>
      <c r="C56" s="74">
        <v>96.69</v>
      </c>
      <c r="D56" s="75">
        <v>96.63</v>
      </c>
      <c r="E56" s="71">
        <v>95.92</v>
      </c>
      <c r="F56" s="118">
        <v>97.64</v>
      </c>
      <c r="G56" s="74">
        <v>93.9</v>
      </c>
      <c r="H56" s="74">
        <v>96.69</v>
      </c>
      <c r="I56" s="75">
        <v>96.63</v>
      </c>
      <c r="J56" s="71">
        <v>95.92</v>
      </c>
      <c r="K56" s="118">
        <v>97.64</v>
      </c>
      <c r="L56" s="74">
        <v>93.9</v>
      </c>
      <c r="M56" s="74">
        <v>96.69</v>
      </c>
      <c r="N56" s="75">
        <v>96.63</v>
      </c>
      <c r="O56" s="71">
        <v>95.92</v>
      </c>
      <c r="P56" s="118">
        <v>97.64</v>
      </c>
      <c r="Q56" s="119">
        <f t="shared" si="2"/>
        <v>1.7199999999999989</v>
      </c>
      <c r="S56" s="116">
        <v>97.64</v>
      </c>
      <c r="T56" s="116">
        <v>97.64</v>
      </c>
      <c r="U56" s="116">
        <v>97.64</v>
      </c>
    </row>
    <row r="57" spans="1:21" ht="12.75">
      <c r="A57" s="120" t="s">
        <v>114</v>
      </c>
      <c r="B57" s="130">
        <v>72.08</v>
      </c>
      <c r="C57" s="130">
        <v>74.1</v>
      </c>
      <c r="D57" s="130">
        <v>78.82</v>
      </c>
      <c r="E57" s="122">
        <v>81.36</v>
      </c>
      <c r="F57" s="123">
        <v>82.68</v>
      </c>
      <c r="G57" s="130">
        <v>72.08</v>
      </c>
      <c r="H57" s="130">
        <v>74.1</v>
      </c>
      <c r="I57" s="130">
        <v>78.82</v>
      </c>
      <c r="J57" s="122">
        <v>81.36</v>
      </c>
      <c r="K57" s="123">
        <v>82.68</v>
      </c>
      <c r="L57" s="130">
        <v>72.18</v>
      </c>
      <c r="M57" s="130">
        <v>74.18</v>
      </c>
      <c r="N57" s="130">
        <v>78.89</v>
      </c>
      <c r="O57" s="122">
        <v>81.39</v>
      </c>
      <c r="P57" s="123">
        <v>82.72</v>
      </c>
      <c r="Q57" s="124">
        <f t="shared" si="2"/>
        <v>1.3200000000000074</v>
      </c>
      <c r="S57" s="116">
        <v>82.68</v>
      </c>
      <c r="T57" s="116">
        <v>82.68</v>
      </c>
      <c r="U57" s="116">
        <v>82.72</v>
      </c>
    </row>
  </sheetData>
  <sheetProtection/>
  <mergeCells count="18">
    <mergeCell ref="A41:A43"/>
    <mergeCell ref="B41:Q41"/>
    <mergeCell ref="Q42:Q43"/>
    <mergeCell ref="B5:Q5"/>
    <mergeCell ref="B23:Q23"/>
    <mergeCell ref="Q6:Q7"/>
    <mergeCell ref="B6:F6"/>
    <mergeCell ref="G6:K6"/>
    <mergeCell ref="A23:A25"/>
    <mergeCell ref="A5:A7"/>
    <mergeCell ref="B42:F42"/>
    <mergeCell ref="G42:K42"/>
    <mergeCell ref="L42:P42"/>
    <mergeCell ref="Q24:Q25"/>
    <mergeCell ref="L6:P6"/>
    <mergeCell ref="B24:F24"/>
    <mergeCell ref="G24:K24"/>
    <mergeCell ref="L24:P24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2"/>
  <sheetViews>
    <sheetView view="pageBreakPreview" zoomScaleSheetLayoutView="100" zoomScalePageLayoutView="0" workbookViewId="0" topLeftCell="A22">
      <selection activeCell="AB62" sqref="AB62"/>
    </sheetView>
  </sheetViews>
  <sheetFormatPr defaultColWidth="9.00390625" defaultRowHeight="12.75"/>
  <cols>
    <col min="1" max="1" width="16.125" style="0" customWidth="1"/>
    <col min="2" max="2" width="6.875" style="0" customWidth="1"/>
    <col min="3" max="4" width="5.75390625" style="0" customWidth="1"/>
    <col min="5" max="5" width="7.125" style="0" customWidth="1"/>
    <col min="6" max="7" width="5.75390625" style="0" customWidth="1"/>
    <col min="8" max="8" width="6.625" style="0" customWidth="1"/>
    <col min="9" max="10" width="5.75390625" style="0" customWidth="1"/>
    <col min="11" max="11" width="7.25390625" style="0" customWidth="1"/>
    <col min="12" max="13" width="5.75390625" style="0" customWidth="1"/>
    <col min="14" max="14" width="6.625" style="0" customWidth="1"/>
    <col min="15" max="15" width="6.375" style="0" customWidth="1"/>
    <col min="16" max="16" width="5.75390625" style="0" customWidth="1"/>
    <col min="17" max="17" width="6.625" style="0" customWidth="1"/>
    <col min="18" max="19" width="5.75390625" style="0" customWidth="1"/>
    <col min="20" max="20" width="6.00390625" style="0" customWidth="1"/>
    <col min="21" max="22" width="5.75390625" style="0" customWidth="1"/>
    <col min="23" max="23" width="6.00390625" style="0" customWidth="1"/>
    <col min="24" max="24" width="6.25390625" style="0" customWidth="1"/>
    <col min="25" max="25" width="5.75390625" style="0" customWidth="1"/>
  </cols>
  <sheetData>
    <row r="1" spans="1:25" ht="15">
      <c r="A1" s="48"/>
      <c r="B1" s="48"/>
      <c r="C1" s="49" t="s">
        <v>133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">
      <c r="A2" s="48"/>
      <c r="B2" s="48"/>
      <c r="C2" s="49" t="s">
        <v>93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51" customFormat="1" ht="15" customHeight="1">
      <c r="A3" s="245" t="s">
        <v>72</v>
      </c>
      <c r="B3" s="242" t="s">
        <v>94</v>
      </c>
      <c r="C3" s="243"/>
      <c r="D3" s="244"/>
      <c r="E3" s="242" t="s">
        <v>95</v>
      </c>
      <c r="F3" s="243"/>
      <c r="G3" s="244"/>
      <c r="H3" s="242" t="s">
        <v>96</v>
      </c>
      <c r="I3" s="243"/>
      <c r="J3" s="244"/>
      <c r="K3" s="242" t="s">
        <v>97</v>
      </c>
      <c r="L3" s="243"/>
      <c r="M3" s="244"/>
      <c r="N3" s="242" t="s">
        <v>124</v>
      </c>
      <c r="O3" s="243"/>
      <c r="P3" s="244"/>
      <c r="Q3" s="242" t="s">
        <v>125</v>
      </c>
      <c r="R3" s="243"/>
      <c r="S3" s="244"/>
      <c r="T3" s="242" t="s">
        <v>126</v>
      </c>
      <c r="U3" s="243"/>
      <c r="V3" s="244"/>
      <c r="W3" s="242" t="s">
        <v>127</v>
      </c>
      <c r="X3" s="243"/>
      <c r="Y3" s="244"/>
    </row>
    <row r="4" spans="1:25" s="51" customFormat="1" ht="12.75" customHeight="1">
      <c r="A4" s="246"/>
      <c r="B4" s="50" t="s">
        <v>98</v>
      </c>
      <c r="C4" s="50" t="s">
        <v>99</v>
      </c>
      <c r="D4" s="50" t="s">
        <v>100</v>
      </c>
      <c r="E4" s="50" t="s">
        <v>98</v>
      </c>
      <c r="F4" s="50" t="s">
        <v>99</v>
      </c>
      <c r="G4" s="50" t="s">
        <v>100</v>
      </c>
      <c r="H4" s="50" t="s">
        <v>98</v>
      </c>
      <c r="I4" s="50" t="s">
        <v>99</v>
      </c>
      <c r="J4" s="50" t="s">
        <v>100</v>
      </c>
      <c r="K4" s="50" t="s">
        <v>98</v>
      </c>
      <c r="L4" s="50" t="s">
        <v>99</v>
      </c>
      <c r="M4" s="50" t="s">
        <v>100</v>
      </c>
      <c r="N4" s="50" t="s">
        <v>98</v>
      </c>
      <c r="O4" s="50" t="s">
        <v>99</v>
      </c>
      <c r="P4" s="50" t="s">
        <v>100</v>
      </c>
      <c r="Q4" s="50" t="s">
        <v>98</v>
      </c>
      <c r="R4" s="50" t="s">
        <v>99</v>
      </c>
      <c r="S4" s="50" t="s">
        <v>100</v>
      </c>
      <c r="T4" s="50" t="s">
        <v>98</v>
      </c>
      <c r="U4" s="50" t="s">
        <v>99</v>
      </c>
      <c r="V4" s="50" t="s">
        <v>100</v>
      </c>
      <c r="W4" s="50" t="s">
        <v>98</v>
      </c>
      <c r="X4" s="50" t="s">
        <v>99</v>
      </c>
      <c r="Y4" s="50" t="s">
        <v>100</v>
      </c>
    </row>
    <row r="5" spans="1:25" s="52" customFormat="1" ht="11.25">
      <c r="A5" s="47" t="s">
        <v>111</v>
      </c>
      <c r="B5" s="56">
        <v>109045</v>
      </c>
      <c r="C5" s="56">
        <v>48500</v>
      </c>
      <c r="D5" s="57">
        <v>44.5</v>
      </c>
      <c r="E5" s="56">
        <v>262970</v>
      </c>
      <c r="F5" s="56">
        <v>71424</v>
      </c>
      <c r="G5" s="57">
        <v>27.2</v>
      </c>
      <c r="H5" s="56">
        <v>118934</v>
      </c>
      <c r="I5" s="56">
        <v>48392</v>
      </c>
      <c r="J5" s="57">
        <v>40.7</v>
      </c>
      <c r="K5" s="56">
        <v>256634</v>
      </c>
      <c r="L5" s="56">
        <v>68887</v>
      </c>
      <c r="M5" s="57">
        <v>26.8</v>
      </c>
      <c r="N5" s="56">
        <v>97694</v>
      </c>
      <c r="O5" s="56">
        <v>49515</v>
      </c>
      <c r="P5" s="57">
        <v>50.7</v>
      </c>
      <c r="Q5" s="56">
        <v>87473</v>
      </c>
      <c r="R5" s="56">
        <v>68453</v>
      </c>
      <c r="S5" s="57">
        <v>78.3</v>
      </c>
      <c r="T5" s="56">
        <v>133463</v>
      </c>
      <c r="U5" s="56">
        <v>89861</v>
      </c>
      <c r="V5" s="57">
        <v>67.3</v>
      </c>
      <c r="W5" s="56">
        <v>313614</v>
      </c>
      <c r="X5" s="56">
        <v>211782</v>
      </c>
      <c r="Y5" s="57">
        <v>67.5</v>
      </c>
    </row>
    <row r="6" spans="1:25" s="53" customFormat="1" ht="11.25">
      <c r="A6" s="46" t="s">
        <v>112</v>
      </c>
      <c r="B6" s="56">
        <v>126</v>
      </c>
      <c r="C6" s="56">
        <v>132</v>
      </c>
      <c r="D6" s="57">
        <v>104.8</v>
      </c>
      <c r="E6" s="56">
        <v>110</v>
      </c>
      <c r="F6" s="56">
        <v>110</v>
      </c>
      <c r="G6" s="57">
        <v>100</v>
      </c>
      <c r="H6" s="56">
        <v>138</v>
      </c>
      <c r="I6" s="56">
        <v>145</v>
      </c>
      <c r="J6" s="57">
        <v>105.1</v>
      </c>
      <c r="K6" s="56">
        <v>110</v>
      </c>
      <c r="L6" s="56">
        <v>110</v>
      </c>
      <c r="M6" s="57">
        <v>100</v>
      </c>
      <c r="N6" s="56">
        <v>157</v>
      </c>
      <c r="O6" s="56">
        <v>170</v>
      </c>
      <c r="P6" s="57">
        <v>108.3</v>
      </c>
      <c r="Q6" s="56">
        <v>100</v>
      </c>
      <c r="R6" s="56">
        <v>100</v>
      </c>
      <c r="S6" s="57">
        <v>100</v>
      </c>
      <c r="T6" s="56">
        <v>425</v>
      </c>
      <c r="U6" s="56">
        <v>439</v>
      </c>
      <c r="V6" s="57">
        <v>103.3</v>
      </c>
      <c r="W6" s="56">
        <v>1220</v>
      </c>
      <c r="X6" s="56">
        <v>809</v>
      </c>
      <c r="Y6" s="57">
        <v>66.3</v>
      </c>
    </row>
    <row r="7" spans="1:25" s="53" customFormat="1" ht="11.25">
      <c r="A7" s="46" t="s">
        <v>117</v>
      </c>
      <c r="B7" s="56">
        <v>500</v>
      </c>
      <c r="C7" s="56">
        <v>183</v>
      </c>
      <c r="D7" s="57">
        <v>36.6</v>
      </c>
      <c r="E7" s="56">
        <v>363</v>
      </c>
      <c r="F7" s="56">
        <v>366</v>
      </c>
      <c r="G7" s="57">
        <v>100.8</v>
      </c>
      <c r="H7" s="56">
        <v>501</v>
      </c>
      <c r="I7" s="56">
        <v>160</v>
      </c>
      <c r="J7" s="57">
        <v>31.9</v>
      </c>
      <c r="K7" s="56">
        <v>507</v>
      </c>
      <c r="L7" s="56">
        <v>448</v>
      </c>
      <c r="M7" s="57">
        <v>88.4</v>
      </c>
      <c r="N7" s="56">
        <v>472</v>
      </c>
      <c r="O7" s="56">
        <v>315</v>
      </c>
      <c r="P7" s="57">
        <v>66.7</v>
      </c>
      <c r="Q7" s="56">
        <v>496</v>
      </c>
      <c r="R7" s="56">
        <v>455</v>
      </c>
      <c r="S7" s="57">
        <v>91.7</v>
      </c>
      <c r="T7" s="56">
        <v>1876</v>
      </c>
      <c r="U7" s="56">
        <v>1021</v>
      </c>
      <c r="V7" s="57">
        <v>54.4</v>
      </c>
      <c r="W7" s="56">
        <v>3545</v>
      </c>
      <c r="X7" s="56">
        <v>2043</v>
      </c>
      <c r="Y7" s="57">
        <v>57.6</v>
      </c>
    </row>
    <row r="8" spans="1:29" s="53" customFormat="1" ht="11.25">
      <c r="A8" s="47" t="s">
        <v>115</v>
      </c>
      <c r="B8" s="56">
        <v>18335</v>
      </c>
      <c r="C8" s="56">
        <v>7644</v>
      </c>
      <c r="D8" s="57">
        <v>41.7</v>
      </c>
      <c r="E8" s="56">
        <v>86386</v>
      </c>
      <c r="F8" s="56">
        <v>10460</v>
      </c>
      <c r="G8" s="57">
        <v>12.1</v>
      </c>
      <c r="H8" s="56">
        <v>16419</v>
      </c>
      <c r="I8" s="56">
        <v>7174</v>
      </c>
      <c r="J8" s="57">
        <v>43.7</v>
      </c>
      <c r="K8" s="56">
        <v>85571</v>
      </c>
      <c r="L8" s="56">
        <v>10475</v>
      </c>
      <c r="M8" s="57">
        <v>12.2</v>
      </c>
      <c r="N8" s="56">
        <v>9251</v>
      </c>
      <c r="O8" s="56">
        <v>5823</v>
      </c>
      <c r="P8" s="57">
        <v>62.9</v>
      </c>
      <c r="Q8" s="56">
        <v>17421</v>
      </c>
      <c r="R8" s="56">
        <v>9103</v>
      </c>
      <c r="S8" s="57">
        <v>52.3</v>
      </c>
      <c r="T8" s="56">
        <v>17653</v>
      </c>
      <c r="U8" s="56">
        <v>14820</v>
      </c>
      <c r="V8" s="57">
        <v>84</v>
      </c>
      <c r="W8" s="56">
        <v>36481</v>
      </c>
      <c r="X8" s="56">
        <v>24419</v>
      </c>
      <c r="Y8" s="57">
        <v>66.9</v>
      </c>
      <c r="Z8" s="83">
        <f>B8+H8+N8+T8</f>
        <v>61658</v>
      </c>
      <c r="AA8" s="83">
        <f>C8+I8+O8+U8</f>
        <v>35461</v>
      </c>
      <c r="AB8" s="83">
        <f>E8+K8+Q8+W8</f>
        <v>225859</v>
      </c>
      <c r="AC8" s="83">
        <f>F8+L8+R8+X8</f>
        <v>54457</v>
      </c>
    </row>
    <row r="9" spans="1:29" s="53" customFormat="1" ht="11.25">
      <c r="A9" s="46" t="s">
        <v>19</v>
      </c>
      <c r="B9" s="56">
        <v>1914</v>
      </c>
      <c r="C9" s="56">
        <v>1880</v>
      </c>
      <c r="D9" s="57">
        <v>98.2</v>
      </c>
      <c r="E9" s="56">
        <v>5329</v>
      </c>
      <c r="F9" s="56">
        <v>2333</v>
      </c>
      <c r="G9" s="57">
        <v>43.8</v>
      </c>
      <c r="H9" s="56">
        <v>2705</v>
      </c>
      <c r="I9" s="56">
        <v>2337</v>
      </c>
      <c r="J9" s="57">
        <v>86.4</v>
      </c>
      <c r="K9" s="56">
        <v>5915</v>
      </c>
      <c r="L9" s="56">
        <v>2474</v>
      </c>
      <c r="M9" s="57">
        <v>41.8</v>
      </c>
      <c r="N9" s="56">
        <v>856</v>
      </c>
      <c r="O9" s="56">
        <v>819</v>
      </c>
      <c r="P9" s="57">
        <v>95.7</v>
      </c>
      <c r="Q9" s="56">
        <v>1570</v>
      </c>
      <c r="R9" s="56">
        <v>1550</v>
      </c>
      <c r="S9" s="57">
        <v>98.7</v>
      </c>
      <c r="T9" s="56">
        <v>759</v>
      </c>
      <c r="U9" s="56">
        <v>746</v>
      </c>
      <c r="V9" s="57">
        <v>98.3</v>
      </c>
      <c r="W9" s="56">
        <v>4509</v>
      </c>
      <c r="X9" s="56">
        <v>3872</v>
      </c>
      <c r="Y9" s="57">
        <v>85.9</v>
      </c>
      <c r="AA9" s="83">
        <f>AA8/Z8*100</f>
        <v>57.512407149112846</v>
      </c>
      <c r="AC9" s="83">
        <f>AC8/AB8*100</f>
        <v>24.111060440363236</v>
      </c>
    </row>
    <row r="10" spans="1:25" s="53" customFormat="1" ht="11.25">
      <c r="A10" s="46" t="s">
        <v>118</v>
      </c>
      <c r="B10" s="56">
        <v>950</v>
      </c>
      <c r="C10" s="56">
        <v>124</v>
      </c>
      <c r="D10" s="57">
        <v>13.1</v>
      </c>
      <c r="E10" s="56">
        <v>1003</v>
      </c>
      <c r="F10" s="56">
        <v>336</v>
      </c>
      <c r="G10" s="57">
        <v>33.5</v>
      </c>
      <c r="H10" s="56">
        <v>510</v>
      </c>
      <c r="I10" s="56">
        <v>129</v>
      </c>
      <c r="J10" s="57">
        <v>25.3</v>
      </c>
      <c r="K10" s="56">
        <v>820</v>
      </c>
      <c r="L10" s="56">
        <v>225</v>
      </c>
      <c r="M10" s="57">
        <v>27.4</v>
      </c>
      <c r="N10" s="56">
        <v>350</v>
      </c>
      <c r="O10" s="56">
        <v>215</v>
      </c>
      <c r="P10" s="57">
        <v>61.4</v>
      </c>
      <c r="Q10" s="56">
        <v>463</v>
      </c>
      <c r="R10" s="56">
        <v>248</v>
      </c>
      <c r="S10" s="57">
        <v>53.6</v>
      </c>
      <c r="T10" s="56">
        <v>230</v>
      </c>
      <c r="U10" s="56">
        <v>241</v>
      </c>
      <c r="V10" s="57">
        <v>104.8</v>
      </c>
      <c r="W10" s="56">
        <v>618</v>
      </c>
      <c r="X10" s="56">
        <v>668</v>
      </c>
      <c r="Y10" s="57">
        <v>108.1</v>
      </c>
    </row>
    <row r="11" spans="1:25" s="52" customFormat="1" ht="11.25">
      <c r="A11" s="46" t="s">
        <v>23</v>
      </c>
      <c r="B11" s="56">
        <v>168</v>
      </c>
      <c r="C11" s="56">
        <v>178</v>
      </c>
      <c r="D11" s="57">
        <v>106</v>
      </c>
      <c r="E11" s="56">
        <v>355</v>
      </c>
      <c r="F11" s="56">
        <v>415</v>
      </c>
      <c r="G11" s="57">
        <v>116.9</v>
      </c>
      <c r="H11" s="56">
        <v>232</v>
      </c>
      <c r="I11" s="56">
        <v>254</v>
      </c>
      <c r="J11" s="57">
        <v>109.5</v>
      </c>
      <c r="K11" s="56">
        <v>559</v>
      </c>
      <c r="L11" s="56">
        <v>392</v>
      </c>
      <c r="M11" s="57">
        <v>70.1</v>
      </c>
      <c r="N11" s="56">
        <v>254</v>
      </c>
      <c r="O11" s="56">
        <v>258</v>
      </c>
      <c r="P11" s="57">
        <v>101.6</v>
      </c>
      <c r="Q11" s="56">
        <v>734</v>
      </c>
      <c r="R11" s="56">
        <v>505</v>
      </c>
      <c r="S11" s="57">
        <v>68.8</v>
      </c>
      <c r="T11" s="56">
        <v>495</v>
      </c>
      <c r="U11" s="56">
        <v>580</v>
      </c>
      <c r="V11" s="57">
        <v>117.2</v>
      </c>
      <c r="W11" s="56">
        <v>2060</v>
      </c>
      <c r="X11" s="56">
        <v>1932</v>
      </c>
      <c r="Y11" s="57">
        <v>93.8</v>
      </c>
    </row>
    <row r="12" spans="1:25" s="53" customFormat="1" ht="11.25">
      <c r="A12" s="46" t="s">
        <v>119</v>
      </c>
      <c r="B12" s="56">
        <v>115</v>
      </c>
      <c r="C12" s="56">
        <v>115</v>
      </c>
      <c r="D12" s="57">
        <v>100</v>
      </c>
      <c r="E12" s="56">
        <v>91</v>
      </c>
      <c r="F12" s="56">
        <v>105</v>
      </c>
      <c r="G12" s="57">
        <v>115.4</v>
      </c>
      <c r="H12" s="56">
        <v>120</v>
      </c>
      <c r="I12" s="56">
        <v>120</v>
      </c>
      <c r="J12" s="57">
        <v>100</v>
      </c>
      <c r="K12" s="56">
        <v>131</v>
      </c>
      <c r="L12" s="56">
        <v>129</v>
      </c>
      <c r="M12" s="57">
        <v>98.5</v>
      </c>
      <c r="N12" s="56">
        <v>125</v>
      </c>
      <c r="O12" s="56">
        <v>67</v>
      </c>
      <c r="P12" s="57">
        <v>53.6</v>
      </c>
      <c r="Q12" s="56">
        <v>275</v>
      </c>
      <c r="R12" s="56">
        <v>177</v>
      </c>
      <c r="S12" s="57">
        <v>64.4</v>
      </c>
      <c r="T12" s="56">
        <v>380</v>
      </c>
      <c r="U12" s="56">
        <v>320</v>
      </c>
      <c r="V12" s="57">
        <v>84.2</v>
      </c>
      <c r="W12" s="56">
        <v>418</v>
      </c>
      <c r="X12" s="56">
        <v>460</v>
      </c>
      <c r="Y12" s="57">
        <v>110</v>
      </c>
    </row>
    <row r="13" spans="1:25" s="53" customFormat="1" ht="11.25">
      <c r="A13" s="46" t="s">
        <v>120</v>
      </c>
      <c r="B13" s="56">
        <v>13444</v>
      </c>
      <c r="C13" s="56">
        <v>4392</v>
      </c>
      <c r="D13" s="57">
        <v>32.7</v>
      </c>
      <c r="E13" s="56">
        <v>64983</v>
      </c>
      <c r="F13" s="56">
        <v>5838</v>
      </c>
      <c r="G13" s="57">
        <v>9</v>
      </c>
      <c r="H13" s="56">
        <v>10897</v>
      </c>
      <c r="I13" s="56">
        <v>3483</v>
      </c>
      <c r="J13" s="57">
        <v>32</v>
      </c>
      <c r="K13" s="56">
        <v>64750</v>
      </c>
      <c r="L13" s="56">
        <v>5937</v>
      </c>
      <c r="M13" s="57">
        <v>9.2</v>
      </c>
      <c r="N13" s="56">
        <v>5837</v>
      </c>
      <c r="O13" s="56">
        <v>3582</v>
      </c>
      <c r="P13" s="57">
        <v>61.4</v>
      </c>
      <c r="Q13" s="56">
        <v>12802</v>
      </c>
      <c r="R13" s="56">
        <v>5628</v>
      </c>
      <c r="S13" s="57">
        <v>44</v>
      </c>
      <c r="T13" s="56">
        <v>12638</v>
      </c>
      <c r="U13" s="56">
        <v>9786</v>
      </c>
      <c r="V13" s="57">
        <v>77.4</v>
      </c>
      <c r="W13" s="56">
        <v>21859</v>
      </c>
      <c r="X13" s="56">
        <v>10957</v>
      </c>
      <c r="Y13" s="57">
        <v>50.1</v>
      </c>
    </row>
    <row r="14" spans="1:25" s="53" customFormat="1" ht="11.25">
      <c r="A14" s="46" t="s">
        <v>113</v>
      </c>
      <c r="B14" s="56">
        <v>101</v>
      </c>
      <c r="C14" s="56">
        <v>101</v>
      </c>
      <c r="D14" s="57">
        <v>100</v>
      </c>
      <c r="E14" s="56">
        <v>597</v>
      </c>
      <c r="F14" s="56">
        <v>597</v>
      </c>
      <c r="G14" s="57">
        <v>100</v>
      </c>
      <c r="H14" s="56">
        <v>210</v>
      </c>
      <c r="I14" s="56">
        <v>210</v>
      </c>
      <c r="J14" s="57">
        <v>100</v>
      </c>
      <c r="K14" s="56">
        <v>685</v>
      </c>
      <c r="L14" s="56">
        <v>685</v>
      </c>
      <c r="M14" s="57">
        <v>100</v>
      </c>
      <c r="N14" s="56">
        <v>140</v>
      </c>
      <c r="O14" s="56">
        <v>140</v>
      </c>
      <c r="P14" s="57">
        <v>100</v>
      </c>
      <c r="Q14" s="56">
        <v>210</v>
      </c>
      <c r="R14" s="56">
        <v>210</v>
      </c>
      <c r="S14" s="57">
        <v>100</v>
      </c>
      <c r="T14" s="56">
        <v>155</v>
      </c>
      <c r="U14" s="56">
        <v>155</v>
      </c>
      <c r="V14" s="57">
        <v>100</v>
      </c>
      <c r="W14" s="56">
        <v>230</v>
      </c>
      <c r="X14" s="56">
        <v>280</v>
      </c>
      <c r="Y14" s="57">
        <v>121.7</v>
      </c>
    </row>
    <row r="15" spans="1:25" s="53" customFormat="1" ht="11.25">
      <c r="A15" s="46" t="s">
        <v>17</v>
      </c>
      <c r="B15" s="56">
        <v>766</v>
      </c>
      <c r="C15" s="56">
        <v>242</v>
      </c>
      <c r="D15" s="57">
        <v>31.6</v>
      </c>
      <c r="E15" s="56">
        <v>3525</v>
      </c>
      <c r="F15" s="56">
        <v>277</v>
      </c>
      <c r="G15" s="57">
        <v>7.9</v>
      </c>
      <c r="H15" s="56">
        <v>636</v>
      </c>
      <c r="I15" s="56">
        <v>181</v>
      </c>
      <c r="J15" s="57">
        <v>28.5</v>
      </c>
      <c r="K15" s="56">
        <v>2231</v>
      </c>
      <c r="L15" s="56">
        <v>154</v>
      </c>
      <c r="M15" s="57">
        <v>6.9</v>
      </c>
      <c r="N15" s="56">
        <v>467</v>
      </c>
      <c r="O15" s="56">
        <v>192</v>
      </c>
      <c r="P15" s="57">
        <v>41.1</v>
      </c>
      <c r="Q15" s="56">
        <v>358</v>
      </c>
      <c r="R15" s="56">
        <v>232</v>
      </c>
      <c r="S15" s="57">
        <v>64.8</v>
      </c>
      <c r="T15" s="56">
        <v>1036</v>
      </c>
      <c r="U15" s="56">
        <v>842</v>
      </c>
      <c r="V15" s="57">
        <v>81.3</v>
      </c>
      <c r="W15" s="56">
        <v>1558</v>
      </c>
      <c r="X15" s="56">
        <v>1561</v>
      </c>
      <c r="Y15" s="57">
        <v>100.2</v>
      </c>
    </row>
    <row r="16" spans="1:25" s="53" customFormat="1" ht="11.25">
      <c r="A16" s="46" t="s">
        <v>21</v>
      </c>
      <c r="B16" s="56">
        <v>827</v>
      </c>
      <c r="C16" s="56">
        <v>581</v>
      </c>
      <c r="D16" s="57">
        <v>70.3</v>
      </c>
      <c r="E16" s="56">
        <v>10473</v>
      </c>
      <c r="F16" s="56">
        <v>446</v>
      </c>
      <c r="G16" s="57">
        <v>4.3</v>
      </c>
      <c r="H16" s="56">
        <v>1059</v>
      </c>
      <c r="I16" s="56">
        <v>424</v>
      </c>
      <c r="J16" s="57">
        <v>40</v>
      </c>
      <c r="K16" s="56">
        <v>10450</v>
      </c>
      <c r="L16" s="56">
        <v>423</v>
      </c>
      <c r="M16" s="57">
        <v>4</v>
      </c>
      <c r="N16" s="56">
        <v>1082</v>
      </c>
      <c r="O16" s="56">
        <v>504</v>
      </c>
      <c r="P16" s="57">
        <v>46.6</v>
      </c>
      <c r="Q16" s="56">
        <v>597</v>
      </c>
      <c r="R16" s="56">
        <v>491</v>
      </c>
      <c r="S16" s="57">
        <v>82.2</v>
      </c>
      <c r="T16" s="56">
        <v>1780</v>
      </c>
      <c r="U16" s="56">
        <v>1952</v>
      </c>
      <c r="V16" s="57">
        <v>109.7</v>
      </c>
      <c r="W16" s="56">
        <v>4379</v>
      </c>
      <c r="X16" s="56">
        <v>4499</v>
      </c>
      <c r="Y16" s="57">
        <v>102.7</v>
      </c>
    </row>
    <row r="17" spans="1:25" s="53" customFormat="1" ht="11.25">
      <c r="A17" s="46" t="s">
        <v>121</v>
      </c>
      <c r="B17" s="56">
        <v>50</v>
      </c>
      <c r="C17" s="56">
        <v>31</v>
      </c>
      <c r="D17" s="57">
        <v>62</v>
      </c>
      <c r="E17" s="56">
        <v>30</v>
      </c>
      <c r="F17" s="56">
        <v>113</v>
      </c>
      <c r="G17" s="57">
        <v>376.7</v>
      </c>
      <c r="H17" s="56">
        <v>50</v>
      </c>
      <c r="I17" s="56">
        <v>36</v>
      </c>
      <c r="J17" s="57">
        <v>72</v>
      </c>
      <c r="K17" s="56">
        <v>30</v>
      </c>
      <c r="L17" s="56">
        <v>56</v>
      </c>
      <c r="M17" s="57">
        <v>186.7</v>
      </c>
      <c r="N17" s="56">
        <v>140</v>
      </c>
      <c r="O17" s="56">
        <v>46</v>
      </c>
      <c r="P17" s="57">
        <v>32.9</v>
      </c>
      <c r="Q17" s="56">
        <v>412</v>
      </c>
      <c r="R17" s="56">
        <v>62</v>
      </c>
      <c r="S17" s="57">
        <v>15</v>
      </c>
      <c r="T17" s="56">
        <v>180</v>
      </c>
      <c r="U17" s="56">
        <v>198</v>
      </c>
      <c r="V17" s="57">
        <v>110</v>
      </c>
      <c r="W17" s="56">
        <v>850</v>
      </c>
      <c r="X17" s="56">
        <v>190</v>
      </c>
      <c r="Y17" s="57">
        <v>22.4</v>
      </c>
    </row>
    <row r="18" spans="1:25" s="53" customFormat="1" ht="11.25">
      <c r="A18" s="47" t="s">
        <v>114</v>
      </c>
      <c r="B18" s="56">
        <v>18860</v>
      </c>
      <c r="C18" s="56">
        <v>7858</v>
      </c>
      <c r="D18" s="57">
        <v>41.7</v>
      </c>
      <c r="E18" s="56">
        <v>86262</v>
      </c>
      <c r="F18" s="56">
        <v>10339</v>
      </c>
      <c r="G18" s="57">
        <v>12</v>
      </c>
      <c r="H18" s="56">
        <v>16848</v>
      </c>
      <c r="I18" s="56">
        <v>7269</v>
      </c>
      <c r="J18" s="57">
        <v>43.1</v>
      </c>
      <c r="K18" s="56">
        <v>85503</v>
      </c>
      <c r="L18" s="56">
        <v>10348</v>
      </c>
      <c r="M18" s="57">
        <v>12.1</v>
      </c>
      <c r="N18" s="56">
        <v>9740</v>
      </c>
      <c r="O18" s="56">
        <v>6168</v>
      </c>
      <c r="P18" s="57">
        <v>63.3</v>
      </c>
      <c r="Q18" s="56">
        <v>17807</v>
      </c>
      <c r="R18" s="56">
        <v>9448</v>
      </c>
      <c r="S18" s="57">
        <v>53.1</v>
      </c>
      <c r="T18" s="56">
        <v>19799</v>
      </c>
      <c r="U18" s="56">
        <v>16125</v>
      </c>
      <c r="V18" s="57">
        <v>81.4</v>
      </c>
      <c r="W18" s="56">
        <v>41016</v>
      </c>
      <c r="X18" s="56">
        <v>26991</v>
      </c>
      <c r="Y18" s="57">
        <v>65.8</v>
      </c>
    </row>
    <row r="19" spans="1:25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83">
        <f>C8+I8+O8+U8</f>
        <v>35461</v>
      </c>
      <c r="V19" s="53"/>
      <c r="W19" s="53"/>
      <c r="X19" s="83">
        <f>F8+L8+R8+X8</f>
        <v>54457</v>
      </c>
      <c r="Y19" s="53"/>
    </row>
    <row r="20" spans="1:25" ht="12.75">
      <c r="A20" s="80"/>
      <c r="B20" s="80"/>
      <c r="C20" s="81" t="s">
        <v>134</v>
      </c>
      <c r="D20" s="80"/>
      <c r="E20" s="80"/>
      <c r="F20" s="86">
        <f>F18+C18</f>
        <v>18197</v>
      </c>
      <c r="G20" s="80"/>
      <c r="H20" s="80"/>
      <c r="I20" s="80"/>
      <c r="J20" s="80"/>
      <c r="K20" s="80"/>
      <c r="L20" s="86">
        <f>L18+I18</f>
        <v>17617</v>
      </c>
      <c r="M20" s="80"/>
      <c r="N20" s="80"/>
      <c r="O20" s="80"/>
      <c r="P20" s="80"/>
      <c r="Q20" s="80"/>
      <c r="R20" s="86">
        <f>R18+O18</f>
        <v>15616</v>
      </c>
      <c r="S20" s="80"/>
      <c r="T20" s="80"/>
      <c r="U20" s="80"/>
      <c r="V20" s="80"/>
      <c r="W20" s="80"/>
      <c r="X20" s="86">
        <f>X18+U18</f>
        <v>43116</v>
      </c>
      <c r="Y20" s="80"/>
    </row>
    <row r="21" spans="1:25" ht="12.75">
      <c r="A21" s="80"/>
      <c r="B21" s="80"/>
      <c r="C21" s="81" t="s">
        <v>93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s="51" customFormat="1" ht="15" customHeight="1">
      <c r="A22" s="245" t="s">
        <v>72</v>
      </c>
      <c r="B22" s="242" t="s">
        <v>94</v>
      </c>
      <c r="C22" s="243"/>
      <c r="D22" s="244"/>
      <c r="E22" s="242" t="s">
        <v>95</v>
      </c>
      <c r="F22" s="243"/>
      <c r="G22" s="244"/>
      <c r="H22" s="242" t="s">
        <v>96</v>
      </c>
      <c r="I22" s="243"/>
      <c r="J22" s="244"/>
      <c r="K22" s="242" t="s">
        <v>97</v>
      </c>
      <c r="L22" s="243"/>
      <c r="M22" s="244"/>
      <c r="N22" s="242" t="s">
        <v>124</v>
      </c>
      <c r="O22" s="243"/>
      <c r="P22" s="244"/>
      <c r="Q22" s="242" t="s">
        <v>125</v>
      </c>
      <c r="R22" s="243"/>
      <c r="S22" s="244"/>
      <c r="T22" s="242" t="s">
        <v>126</v>
      </c>
      <c r="U22" s="243"/>
      <c r="V22" s="244"/>
      <c r="W22" s="242" t="s">
        <v>127</v>
      </c>
      <c r="X22" s="243"/>
      <c r="Y22" s="244"/>
    </row>
    <row r="23" spans="1:25" s="51" customFormat="1" ht="12.75" customHeight="1">
      <c r="A23" s="246"/>
      <c r="B23" s="50" t="s">
        <v>98</v>
      </c>
      <c r="C23" s="50" t="s">
        <v>99</v>
      </c>
      <c r="D23" s="50" t="s">
        <v>100</v>
      </c>
      <c r="E23" s="50" t="s">
        <v>98</v>
      </c>
      <c r="F23" s="50" t="s">
        <v>99</v>
      </c>
      <c r="G23" s="50" t="s">
        <v>100</v>
      </c>
      <c r="H23" s="50" t="s">
        <v>98</v>
      </c>
      <c r="I23" s="50" t="s">
        <v>99</v>
      </c>
      <c r="J23" s="50" t="s">
        <v>100</v>
      </c>
      <c r="K23" s="50" t="s">
        <v>98</v>
      </c>
      <c r="L23" s="50" t="s">
        <v>99</v>
      </c>
      <c r="M23" s="50" t="s">
        <v>100</v>
      </c>
      <c r="N23" s="50" t="s">
        <v>98</v>
      </c>
      <c r="O23" s="50" t="s">
        <v>99</v>
      </c>
      <c r="P23" s="50" t="s">
        <v>100</v>
      </c>
      <c r="Q23" s="50" t="s">
        <v>98</v>
      </c>
      <c r="R23" s="50" t="s">
        <v>99</v>
      </c>
      <c r="S23" s="50" t="s">
        <v>100</v>
      </c>
      <c r="T23" s="50" t="s">
        <v>98</v>
      </c>
      <c r="U23" s="50" t="s">
        <v>99</v>
      </c>
      <c r="V23" s="50" t="s">
        <v>100</v>
      </c>
      <c r="W23" s="50" t="s">
        <v>98</v>
      </c>
      <c r="X23" s="50" t="s">
        <v>99</v>
      </c>
      <c r="Y23" s="50" t="s">
        <v>100</v>
      </c>
    </row>
    <row r="24" spans="1:25" s="52" customFormat="1" ht="11.25">
      <c r="A24" s="47" t="s">
        <v>111</v>
      </c>
      <c r="B24" s="56">
        <v>134650</v>
      </c>
      <c r="C24" s="56">
        <v>65980</v>
      </c>
      <c r="D24" s="57">
        <v>49</v>
      </c>
      <c r="E24" s="56">
        <v>223214</v>
      </c>
      <c r="F24" s="56">
        <v>75516</v>
      </c>
      <c r="G24" s="57">
        <v>33.8</v>
      </c>
      <c r="H24" s="56">
        <v>108579</v>
      </c>
      <c r="I24" s="56">
        <v>69624</v>
      </c>
      <c r="J24" s="57">
        <v>64.1</v>
      </c>
      <c r="K24" s="56">
        <v>212446</v>
      </c>
      <c r="L24" s="56">
        <v>68658</v>
      </c>
      <c r="M24" s="57">
        <v>32.3</v>
      </c>
      <c r="N24" s="56">
        <v>100809</v>
      </c>
      <c r="O24" s="56">
        <v>51033</v>
      </c>
      <c r="P24" s="57">
        <v>50.6</v>
      </c>
      <c r="Q24" s="56">
        <v>66112</v>
      </c>
      <c r="R24" s="56">
        <v>53845</v>
      </c>
      <c r="S24" s="57">
        <v>81.4</v>
      </c>
      <c r="T24" s="56">
        <v>134613</v>
      </c>
      <c r="U24" s="56">
        <v>97745</v>
      </c>
      <c r="V24" s="57">
        <v>72.6</v>
      </c>
      <c r="W24" s="56">
        <v>279131</v>
      </c>
      <c r="X24" s="56">
        <v>221318</v>
      </c>
      <c r="Y24" s="57">
        <v>79.3</v>
      </c>
    </row>
    <row r="25" spans="1:25" s="53" customFormat="1" ht="11.25">
      <c r="A25" s="46" t="s">
        <v>112</v>
      </c>
      <c r="B25" s="56">
        <v>129</v>
      </c>
      <c r="C25" s="56">
        <v>129</v>
      </c>
      <c r="D25" s="57">
        <v>100</v>
      </c>
      <c r="E25" s="56">
        <v>90</v>
      </c>
      <c r="F25" s="56">
        <v>90</v>
      </c>
      <c r="G25" s="57">
        <v>100</v>
      </c>
      <c r="H25" s="56">
        <v>129</v>
      </c>
      <c r="I25" s="56">
        <v>130</v>
      </c>
      <c r="J25" s="57">
        <v>100.8</v>
      </c>
      <c r="K25" s="56">
        <v>110</v>
      </c>
      <c r="L25" s="56">
        <v>110</v>
      </c>
      <c r="M25" s="57">
        <v>100</v>
      </c>
      <c r="N25" s="56">
        <v>164</v>
      </c>
      <c r="O25" s="56">
        <v>164</v>
      </c>
      <c r="P25" s="57">
        <v>100</v>
      </c>
      <c r="Q25" s="56">
        <v>110</v>
      </c>
      <c r="R25" s="56">
        <v>110</v>
      </c>
      <c r="S25" s="57">
        <v>100</v>
      </c>
      <c r="T25" s="56">
        <v>627</v>
      </c>
      <c r="U25" s="56">
        <v>641</v>
      </c>
      <c r="V25" s="57">
        <v>102.2</v>
      </c>
      <c r="W25" s="56">
        <v>1360</v>
      </c>
      <c r="X25" s="56">
        <v>853</v>
      </c>
      <c r="Y25" s="82">
        <v>62.7</v>
      </c>
    </row>
    <row r="26" spans="1:25" s="53" customFormat="1" ht="11.25">
      <c r="A26" s="46" t="s">
        <v>117</v>
      </c>
      <c r="B26" s="56">
        <v>926</v>
      </c>
      <c r="C26" s="56">
        <v>408</v>
      </c>
      <c r="D26" s="82">
        <v>44.1</v>
      </c>
      <c r="E26" s="56">
        <v>204</v>
      </c>
      <c r="F26" s="56">
        <v>204</v>
      </c>
      <c r="G26" s="57">
        <v>100</v>
      </c>
      <c r="H26" s="56">
        <v>685</v>
      </c>
      <c r="I26" s="56">
        <v>312</v>
      </c>
      <c r="J26" s="82">
        <v>45.5</v>
      </c>
      <c r="K26" s="56">
        <v>401</v>
      </c>
      <c r="L26" s="56">
        <v>401</v>
      </c>
      <c r="M26" s="57">
        <v>100</v>
      </c>
      <c r="N26" s="56">
        <v>317</v>
      </c>
      <c r="O26" s="56">
        <v>359</v>
      </c>
      <c r="P26" s="57">
        <v>113.2</v>
      </c>
      <c r="Q26" s="56">
        <v>468</v>
      </c>
      <c r="R26" s="56">
        <v>468</v>
      </c>
      <c r="S26" s="57">
        <v>100</v>
      </c>
      <c r="T26" s="56">
        <v>1975</v>
      </c>
      <c r="U26" s="56">
        <v>1762</v>
      </c>
      <c r="V26" s="57">
        <v>89.2</v>
      </c>
      <c r="W26" s="56">
        <v>3141</v>
      </c>
      <c r="X26" s="56">
        <v>2576</v>
      </c>
      <c r="Y26" s="57">
        <v>82</v>
      </c>
    </row>
    <row r="27" spans="1:29" s="53" customFormat="1" ht="11.25">
      <c r="A27" s="47" t="s">
        <v>115</v>
      </c>
      <c r="B27" s="56">
        <v>40702</v>
      </c>
      <c r="C27" s="56">
        <v>8236</v>
      </c>
      <c r="D27" s="82">
        <v>20.2</v>
      </c>
      <c r="E27" s="56">
        <v>72744</v>
      </c>
      <c r="F27" s="56">
        <v>12730</v>
      </c>
      <c r="G27" s="82">
        <v>17.5</v>
      </c>
      <c r="H27" s="56">
        <v>17228</v>
      </c>
      <c r="I27" s="56">
        <v>7870</v>
      </c>
      <c r="J27" s="82">
        <v>45.7</v>
      </c>
      <c r="K27" s="56">
        <v>62336</v>
      </c>
      <c r="L27" s="56">
        <v>10304</v>
      </c>
      <c r="M27" s="82">
        <v>16.5</v>
      </c>
      <c r="N27" s="56">
        <v>14770</v>
      </c>
      <c r="O27" s="56">
        <v>6302</v>
      </c>
      <c r="P27" s="82">
        <v>42.7</v>
      </c>
      <c r="Q27" s="56">
        <v>9685</v>
      </c>
      <c r="R27" s="56">
        <v>6212</v>
      </c>
      <c r="S27" s="82">
        <v>64.1</v>
      </c>
      <c r="T27" s="56">
        <v>13725</v>
      </c>
      <c r="U27" s="56">
        <v>13620</v>
      </c>
      <c r="V27" s="57">
        <v>99.2</v>
      </c>
      <c r="W27" s="56">
        <v>28263</v>
      </c>
      <c r="X27" s="56">
        <v>20078</v>
      </c>
      <c r="Y27" s="82">
        <v>71</v>
      </c>
      <c r="Z27" s="83">
        <f>B27+H27+N27+T27</f>
        <v>86425</v>
      </c>
      <c r="AA27" s="83">
        <f>C27+I27+O27+U27</f>
        <v>36028</v>
      </c>
      <c r="AB27" s="83">
        <f>E27+K27+Q27+W27</f>
        <v>173028</v>
      </c>
      <c r="AC27" s="83">
        <f>F27+L27+R27+X27</f>
        <v>49324</v>
      </c>
    </row>
    <row r="28" spans="1:29" s="53" customFormat="1" ht="11.25">
      <c r="A28" s="46" t="s">
        <v>19</v>
      </c>
      <c r="B28" s="56">
        <v>1231</v>
      </c>
      <c r="C28" s="56">
        <v>1231</v>
      </c>
      <c r="D28" s="57">
        <v>100</v>
      </c>
      <c r="E28" s="56">
        <v>2277</v>
      </c>
      <c r="F28" s="56">
        <v>2348</v>
      </c>
      <c r="G28" s="57">
        <v>103.1</v>
      </c>
      <c r="H28" s="56">
        <v>1684</v>
      </c>
      <c r="I28" s="56">
        <v>1683</v>
      </c>
      <c r="J28" s="57">
        <v>99.9</v>
      </c>
      <c r="K28" s="56">
        <v>2498</v>
      </c>
      <c r="L28" s="56">
        <v>2669</v>
      </c>
      <c r="M28" s="57">
        <v>106.8</v>
      </c>
      <c r="N28" s="56">
        <v>1371</v>
      </c>
      <c r="O28" s="56">
        <v>1371</v>
      </c>
      <c r="P28" s="57">
        <v>100</v>
      </c>
      <c r="Q28" s="56">
        <v>2199</v>
      </c>
      <c r="R28" s="56">
        <v>2126</v>
      </c>
      <c r="S28" s="57">
        <v>96.7</v>
      </c>
      <c r="T28" s="56">
        <v>793</v>
      </c>
      <c r="U28" s="56">
        <v>793</v>
      </c>
      <c r="V28" s="57">
        <v>100</v>
      </c>
      <c r="W28" s="56">
        <v>4101</v>
      </c>
      <c r="X28" s="56">
        <v>4150</v>
      </c>
      <c r="Y28" s="57">
        <v>101.2</v>
      </c>
      <c r="AA28" s="83">
        <f>AA27/Z27*100</f>
        <v>41.687011859994215</v>
      </c>
      <c r="AC28" s="83">
        <f>AC27/AB27*100</f>
        <v>28.506368911390062</v>
      </c>
    </row>
    <row r="29" spans="1:25" s="53" customFormat="1" ht="11.25">
      <c r="A29" s="46" t="s">
        <v>118</v>
      </c>
      <c r="B29" s="56">
        <v>350</v>
      </c>
      <c r="C29" s="56">
        <v>281</v>
      </c>
      <c r="D29" s="57">
        <v>80.3</v>
      </c>
      <c r="E29" s="56">
        <v>890</v>
      </c>
      <c r="F29" s="56">
        <v>532</v>
      </c>
      <c r="G29" s="57">
        <v>59.8</v>
      </c>
      <c r="H29" s="56">
        <v>300</v>
      </c>
      <c r="I29" s="56">
        <v>250</v>
      </c>
      <c r="J29" s="57">
        <v>83.3</v>
      </c>
      <c r="K29" s="56">
        <v>814</v>
      </c>
      <c r="L29" s="56">
        <v>383</v>
      </c>
      <c r="M29" s="57">
        <v>47.1</v>
      </c>
      <c r="N29" s="56">
        <v>314</v>
      </c>
      <c r="O29" s="56">
        <v>183</v>
      </c>
      <c r="P29" s="57">
        <v>58.3</v>
      </c>
      <c r="Q29" s="56">
        <v>393</v>
      </c>
      <c r="R29" s="56">
        <v>243</v>
      </c>
      <c r="S29" s="82">
        <v>61.8</v>
      </c>
      <c r="T29" s="56">
        <v>523</v>
      </c>
      <c r="U29" s="56">
        <v>467</v>
      </c>
      <c r="V29" s="57">
        <v>89.3</v>
      </c>
      <c r="W29" s="56">
        <v>379</v>
      </c>
      <c r="X29" s="56">
        <v>605</v>
      </c>
      <c r="Y29" s="57">
        <v>159.6</v>
      </c>
    </row>
    <row r="30" spans="1:25" s="52" customFormat="1" ht="11.25">
      <c r="A30" s="46" t="s">
        <v>23</v>
      </c>
      <c r="B30" s="56">
        <v>142</v>
      </c>
      <c r="C30" s="56">
        <v>343</v>
      </c>
      <c r="D30" s="57">
        <v>241.5</v>
      </c>
      <c r="E30" s="56">
        <v>499</v>
      </c>
      <c r="F30" s="56">
        <v>446</v>
      </c>
      <c r="G30" s="57">
        <v>89.4</v>
      </c>
      <c r="H30" s="56">
        <v>273</v>
      </c>
      <c r="I30" s="56">
        <v>394</v>
      </c>
      <c r="J30" s="57">
        <v>144.3</v>
      </c>
      <c r="K30" s="56">
        <v>561</v>
      </c>
      <c r="L30" s="56">
        <v>433</v>
      </c>
      <c r="M30" s="57">
        <v>77.2</v>
      </c>
      <c r="N30" s="56">
        <v>456</v>
      </c>
      <c r="O30" s="56">
        <v>311</v>
      </c>
      <c r="P30" s="57">
        <v>68.2</v>
      </c>
      <c r="Q30" s="56">
        <v>575</v>
      </c>
      <c r="R30" s="56">
        <v>285</v>
      </c>
      <c r="S30" s="82">
        <v>49.6</v>
      </c>
      <c r="T30" s="56">
        <v>733</v>
      </c>
      <c r="U30" s="56">
        <v>552</v>
      </c>
      <c r="V30" s="57">
        <v>75.3</v>
      </c>
      <c r="W30" s="56">
        <v>1960</v>
      </c>
      <c r="X30" s="56">
        <v>1442</v>
      </c>
      <c r="Y30" s="82">
        <v>73.6</v>
      </c>
    </row>
    <row r="31" spans="1:25" s="53" customFormat="1" ht="11.25">
      <c r="A31" s="46" t="s">
        <v>119</v>
      </c>
      <c r="B31" s="56">
        <v>117</v>
      </c>
      <c r="C31" s="56">
        <v>131</v>
      </c>
      <c r="D31" s="57">
        <v>112</v>
      </c>
      <c r="E31" s="56">
        <v>102</v>
      </c>
      <c r="F31" s="56">
        <v>134</v>
      </c>
      <c r="G31" s="57">
        <v>131.4</v>
      </c>
      <c r="H31" s="56">
        <v>96</v>
      </c>
      <c r="I31" s="56">
        <v>112</v>
      </c>
      <c r="J31" s="57">
        <v>116.7</v>
      </c>
      <c r="K31" s="56">
        <v>59</v>
      </c>
      <c r="L31" s="56">
        <v>100</v>
      </c>
      <c r="M31" s="57">
        <v>169.5</v>
      </c>
      <c r="N31" s="56">
        <v>263</v>
      </c>
      <c r="O31" s="56">
        <v>160</v>
      </c>
      <c r="P31" s="57">
        <v>60.8</v>
      </c>
      <c r="Q31" s="56">
        <v>129</v>
      </c>
      <c r="R31" s="56">
        <v>107</v>
      </c>
      <c r="S31" s="57">
        <v>82.9</v>
      </c>
      <c r="T31" s="56">
        <v>351</v>
      </c>
      <c r="U31" s="56">
        <v>373</v>
      </c>
      <c r="V31" s="57">
        <v>106.3</v>
      </c>
      <c r="W31" s="56">
        <v>447</v>
      </c>
      <c r="X31" s="56">
        <v>440</v>
      </c>
      <c r="Y31" s="57">
        <v>98.4</v>
      </c>
    </row>
    <row r="32" spans="1:25" s="53" customFormat="1" ht="11.25">
      <c r="A32" s="46" t="s">
        <v>120</v>
      </c>
      <c r="B32" s="56">
        <v>37077</v>
      </c>
      <c r="C32" s="56">
        <v>4835</v>
      </c>
      <c r="D32" s="82">
        <v>13</v>
      </c>
      <c r="E32" s="56">
        <v>58416</v>
      </c>
      <c r="F32" s="56">
        <v>7739</v>
      </c>
      <c r="G32" s="82">
        <v>13.2</v>
      </c>
      <c r="H32" s="56">
        <v>13105</v>
      </c>
      <c r="I32" s="56">
        <v>4150</v>
      </c>
      <c r="J32" s="82">
        <v>31.7</v>
      </c>
      <c r="K32" s="56">
        <v>49841</v>
      </c>
      <c r="L32" s="56">
        <v>5338</v>
      </c>
      <c r="M32" s="82">
        <v>10.7</v>
      </c>
      <c r="N32" s="56">
        <v>10524</v>
      </c>
      <c r="O32" s="56">
        <v>3316</v>
      </c>
      <c r="P32" s="82">
        <v>31.5</v>
      </c>
      <c r="Q32" s="56">
        <v>5130</v>
      </c>
      <c r="R32" s="56">
        <v>2550</v>
      </c>
      <c r="S32" s="82">
        <v>49.7</v>
      </c>
      <c r="T32" s="56">
        <v>8194</v>
      </c>
      <c r="U32" s="56">
        <v>8686</v>
      </c>
      <c r="V32" s="57">
        <v>106</v>
      </c>
      <c r="W32" s="56">
        <v>13788</v>
      </c>
      <c r="X32" s="56">
        <v>8741</v>
      </c>
      <c r="Y32" s="82">
        <v>63.4</v>
      </c>
    </row>
    <row r="33" spans="1:25" s="53" customFormat="1" ht="11.25">
      <c r="A33" s="46" t="s">
        <v>113</v>
      </c>
      <c r="B33" s="56">
        <v>534</v>
      </c>
      <c r="C33" s="56">
        <v>334</v>
      </c>
      <c r="D33" s="57">
        <v>62.5</v>
      </c>
      <c r="E33" s="56">
        <v>250</v>
      </c>
      <c r="F33" s="56">
        <v>252</v>
      </c>
      <c r="G33" s="57">
        <v>100.8</v>
      </c>
      <c r="H33" s="56">
        <v>169</v>
      </c>
      <c r="I33" s="56">
        <v>250</v>
      </c>
      <c r="J33" s="57">
        <v>147.9</v>
      </c>
      <c r="K33" s="56">
        <v>860</v>
      </c>
      <c r="L33" s="56">
        <v>284</v>
      </c>
      <c r="M33" s="57">
        <v>33</v>
      </c>
      <c r="N33" s="56">
        <v>238</v>
      </c>
      <c r="O33" s="56">
        <v>218</v>
      </c>
      <c r="P33" s="57">
        <v>91.6</v>
      </c>
      <c r="Q33" s="56">
        <v>404</v>
      </c>
      <c r="R33" s="56">
        <v>404</v>
      </c>
      <c r="S33" s="57">
        <v>100</v>
      </c>
      <c r="T33" s="56">
        <v>83</v>
      </c>
      <c r="U33" s="56">
        <v>78</v>
      </c>
      <c r="V33" s="57">
        <v>94</v>
      </c>
      <c r="W33" s="56">
        <v>160</v>
      </c>
      <c r="X33" s="56">
        <v>160</v>
      </c>
      <c r="Y33" s="57">
        <v>100</v>
      </c>
    </row>
    <row r="34" spans="1:25" s="53" customFormat="1" ht="11.25">
      <c r="A34" s="46" t="s">
        <v>17</v>
      </c>
      <c r="B34" s="56">
        <v>448</v>
      </c>
      <c r="C34" s="56">
        <v>382</v>
      </c>
      <c r="D34" s="57">
        <v>85.3</v>
      </c>
      <c r="E34" s="56">
        <v>996</v>
      </c>
      <c r="F34" s="56">
        <v>509</v>
      </c>
      <c r="G34" s="57">
        <v>51.1</v>
      </c>
      <c r="H34" s="56">
        <v>504</v>
      </c>
      <c r="I34" s="56">
        <v>351</v>
      </c>
      <c r="J34" s="57">
        <v>69.6</v>
      </c>
      <c r="K34" s="56">
        <v>822</v>
      </c>
      <c r="L34" s="56">
        <v>453</v>
      </c>
      <c r="M34" s="57">
        <v>55.1</v>
      </c>
      <c r="N34" s="56">
        <v>467</v>
      </c>
      <c r="O34" s="56">
        <v>275</v>
      </c>
      <c r="P34" s="57">
        <v>58.9</v>
      </c>
      <c r="Q34" s="56">
        <v>358</v>
      </c>
      <c r="R34" s="56">
        <v>168</v>
      </c>
      <c r="S34" s="82">
        <v>46.9</v>
      </c>
      <c r="T34" s="56">
        <v>1112</v>
      </c>
      <c r="U34" s="56">
        <v>894</v>
      </c>
      <c r="V34" s="57">
        <v>80.4</v>
      </c>
      <c r="W34" s="56">
        <v>1749</v>
      </c>
      <c r="X34" s="56">
        <v>1125</v>
      </c>
      <c r="Y34" s="82">
        <v>64.3</v>
      </c>
    </row>
    <row r="35" spans="1:25" s="53" customFormat="1" ht="11.25">
      <c r="A35" s="46" t="s">
        <v>21</v>
      </c>
      <c r="B35" s="56">
        <v>773</v>
      </c>
      <c r="C35" s="56">
        <v>668</v>
      </c>
      <c r="D35" s="57">
        <v>86.4</v>
      </c>
      <c r="E35" s="56">
        <v>9284</v>
      </c>
      <c r="F35" s="56">
        <v>623</v>
      </c>
      <c r="G35" s="82">
        <v>6.7</v>
      </c>
      <c r="H35" s="56">
        <v>1067</v>
      </c>
      <c r="I35" s="56">
        <v>650</v>
      </c>
      <c r="J35" s="57">
        <v>60.9</v>
      </c>
      <c r="K35" s="56">
        <v>6851</v>
      </c>
      <c r="L35" s="56">
        <v>480</v>
      </c>
      <c r="M35" s="82">
        <v>7</v>
      </c>
      <c r="N35" s="56">
        <v>1097</v>
      </c>
      <c r="O35" s="56">
        <v>428</v>
      </c>
      <c r="P35" s="82">
        <v>39</v>
      </c>
      <c r="Q35" s="56">
        <v>425</v>
      </c>
      <c r="R35" s="56">
        <v>276</v>
      </c>
      <c r="S35" s="82">
        <v>64.9</v>
      </c>
      <c r="T35" s="56">
        <v>1814</v>
      </c>
      <c r="U35" s="56">
        <v>1596</v>
      </c>
      <c r="V35" s="57">
        <v>88</v>
      </c>
      <c r="W35" s="56">
        <v>4630</v>
      </c>
      <c r="X35" s="56">
        <v>3167</v>
      </c>
      <c r="Y35" s="82">
        <v>68.4</v>
      </c>
    </row>
    <row r="36" spans="1:25" s="53" customFormat="1" ht="11.25">
      <c r="A36" s="46" t="s">
        <v>121</v>
      </c>
      <c r="B36" s="56">
        <v>30</v>
      </c>
      <c r="C36" s="56">
        <v>31</v>
      </c>
      <c r="D36" s="57">
        <v>103.3</v>
      </c>
      <c r="E36" s="56">
        <v>30</v>
      </c>
      <c r="F36" s="56">
        <v>147</v>
      </c>
      <c r="G36" s="57">
        <v>490</v>
      </c>
      <c r="H36" s="56">
        <v>30</v>
      </c>
      <c r="I36" s="56">
        <v>30</v>
      </c>
      <c r="J36" s="57">
        <v>100</v>
      </c>
      <c r="K36" s="56">
        <v>30</v>
      </c>
      <c r="L36" s="56">
        <v>164</v>
      </c>
      <c r="M36" s="57">
        <v>546.7</v>
      </c>
      <c r="N36" s="56">
        <v>40</v>
      </c>
      <c r="O36" s="56">
        <v>40</v>
      </c>
      <c r="P36" s="57">
        <v>100</v>
      </c>
      <c r="Q36" s="56">
        <v>72</v>
      </c>
      <c r="R36" s="56">
        <v>53</v>
      </c>
      <c r="S36" s="82">
        <v>73.6</v>
      </c>
      <c r="T36" s="56">
        <v>122</v>
      </c>
      <c r="U36" s="56">
        <v>181</v>
      </c>
      <c r="V36" s="57">
        <v>148.4</v>
      </c>
      <c r="W36" s="56">
        <v>1049</v>
      </c>
      <c r="X36" s="56">
        <v>248</v>
      </c>
      <c r="Y36" s="82">
        <v>23.6</v>
      </c>
    </row>
    <row r="37" spans="1:25" s="53" customFormat="1" ht="11.25">
      <c r="A37" s="47" t="s">
        <v>114</v>
      </c>
      <c r="B37" s="56">
        <v>41223</v>
      </c>
      <c r="C37" s="56">
        <v>8439</v>
      </c>
      <c r="D37" s="82">
        <v>20.5</v>
      </c>
      <c r="E37" s="56">
        <v>72788</v>
      </c>
      <c r="F37" s="56">
        <v>12772</v>
      </c>
      <c r="G37" s="57">
        <v>17.5</v>
      </c>
      <c r="H37" s="56">
        <v>17873</v>
      </c>
      <c r="I37" s="56">
        <v>8062</v>
      </c>
      <c r="J37" s="82">
        <v>45.1</v>
      </c>
      <c r="K37" s="56">
        <v>61987</v>
      </c>
      <c r="L37" s="56">
        <v>10531</v>
      </c>
      <c r="M37" s="82">
        <v>17</v>
      </c>
      <c r="N37" s="56">
        <v>15013</v>
      </c>
      <c r="O37" s="56">
        <v>6607</v>
      </c>
      <c r="P37" s="82">
        <v>44</v>
      </c>
      <c r="Q37" s="56">
        <v>9859</v>
      </c>
      <c r="R37" s="56">
        <v>6386</v>
      </c>
      <c r="S37" s="82">
        <v>64.8</v>
      </c>
      <c r="T37" s="56">
        <v>16244</v>
      </c>
      <c r="U37" s="56">
        <v>15945</v>
      </c>
      <c r="V37" s="57">
        <v>98.2</v>
      </c>
      <c r="W37" s="56">
        <v>32604</v>
      </c>
      <c r="X37" s="56">
        <v>23347</v>
      </c>
      <c r="Y37" s="82">
        <v>71.6</v>
      </c>
    </row>
    <row r="38" spans="1:25" s="53" customFormat="1" ht="11.25">
      <c r="A38" s="77"/>
      <c r="B38" s="78"/>
      <c r="C38" s="78"/>
      <c r="D38" s="79"/>
      <c r="E38" s="78"/>
      <c r="F38" s="78"/>
      <c r="G38" s="79"/>
      <c r="H38" s="78"/>
      <c r="I38" s="78"/>
      <c r="J38" s="79"/>
      <c r="K38" s="78"/>
      <c r="L38" s="78"/>
      <c r="M38" s="79"/>
      <c r="N38" s="78"/>
      <c r="O38" s="78"/>
      <c r="P38" s="79"/>
      <c r="Q38" s="78"/>
      <c r="R38" s="78"/>
      <c r="S38" s="79"/>
      <c r="T38" s="78"/>
      <c r="U38" s="83">
        <f>C27+I27+O27+U27</f>
        <v>36028</v>
      </c>
      <c r="X38" s="83">
        <f>F27+L27+R27+X27</f>
        <v>49324</v>
      </c>
      <c r="Y38" s="79"/>
    </row>
    <row r="39" spans="1:25" s="53" customFormat="1" ht="11.25">
      <c r="A39" s="77"/>
      <c r="B39" s="78"/>
      <c r="C39" s="78"/>
      <c r="D39" s="79"/>
      <c r="E39" s="78"/>
      <c r="F39" s="86">
        <f>F37+C37</f>
        <v>21211</v>
      </c>
      <c r="G39" s="80"/>
      <c r="H39" s="80"/>
      <c r="I39" s="80"/>
      <c r="J39" s="80"/>
      <c r="K39" s="80"/>
      <c r="L39" s="86">
        <f>L37+I37</f>
        <v>18593</v>
      </c>
      <c r="M39" s="80"/>
      <c r="N39" s="80"/>
      <c r="O39" s="80"/>
      <c r="P39" s="80"/>
      <c r="Q39" s="80"/>
      <c r="R39" s="86">
        <f>R37+O37</f>
        <v>12993</v>
      </c>
      <c r="S39" s="80"/>
      <c r="T39" s="80"/>
      <c r="U39" s="80"/>
      <c r="V39" s="80"/>
      <c r="W39" s="80"/>
      <c r="X39" s="86">
        <f>X37+U37</f>
        <v>39292</v>
      </c>
      <c r="Y39" s="80"/>
    </row>
    <row r="40" spans="1:25" s="53" customFormat="1" ht="11.25">
      <c r="A40" s="77"/>
      <c r="B40" s="78"/>
      <c r="C40" s="78"/>
      <c r="D40" s="79"/>
      <c r="E40" s="78"/>
      <c r="F40" s="78"/>
      <c r="G40" s="79"/>
      <c r="H40" s="78"/>
      <c r="I40" s="78"/>
      <c r="J40" s="79"/>
      <c r="K40" s="78"/>
      <c r="L40" s="78"/>
      <c r="M40" s="79"/>
      <c r="N40" s="78"/>
      <c r="O40" s="78"/>
      <c r="P40" s="79"/>
      <c r="Q40" s="78"/>
      <c r="R40" s="78"/>
      <c r="S40" s="79"/>
      <c r="T40" s="78"/>
      <c r="U40" s="78"/>
      <c r="V40" s="79"/>
      <c r="W40" s="78"/>
      <c r="X40" s="78"/>
      <c r="Y40" s="79"/>
    </row>
    <row r="41" spans="1:25" s="53" customFormat="1" ht="11.25">
      <c r="A41" s="77"/>
      <c r="B41" s="78"/>
      <c r="C41" s="78"/>
      <c r="D41" s="79"/>
      <c r="E41" s="78"/>
      <c r="F41" s="78"/>
      <c r="G41" s="79"/>
      <c r="H41" s="78"/>
      <c r="I41" s="78"/>
      <c r="J41" s="79"/>
      <c r="K41" s="78"/>
      <c r="L41" s="78"/>
      <c r="M41" s="79"/>
      <c r="N41" s="78"/>
      <c r="O41" s="78"/>
      <c r="P41" s="79"/>
      <c r="Q41" s="78"/>
      <c r="R41" s="78"/>
      <c r="S41" s="79"/>
      <c r="T41" s="78"/>
      <c r="U41" s="78"/>
      <c r="V41" s="79"/>
      <c r="W41" s="78"/>
      <c r="X41" s="78"/>
      <c r="Y41" s="79"/>
    </row>
    <row r="43" spans="1:25" ht="12.75">
      <c r="A43" s="80"/>
      <c r="B43" s="80"/>
      <c r="C43" s="110" t="s">
        <v>151</v>
      </c>
      <c r="D43" s="80"/>
      <c r="E43" s="80"/>
      <c r="F43" s="86">
        <f>F41+C41</f>
        <v>0</v>
      </c>
      <c r="G43" s="80"/>
      <c r="H43" s="80"/>
      <c r="I43" s="80"/>
      <c r="J43" s="80"/>
      <c r="K43" s="80"/>
      <c r="L43" s="86">
        <f>L41+I41</f>
        <v>0</v>
      </c>
      <c r="M43" s="80"/>
      <c r="N43" s="80"/>
      <c r="O43" s="80"/>
      <c r="P43" s="80"/>
      <c r="Q43" s="80"/>
      <c r="R43" s="86">
        <f>R41+O41</f>
        <v>0</v>
      </c>
      <c r="S43" s="80"/>
      <c r="T43" s="80"/>
      <c r="U43" s="80"/>
      <c r="V43" s="80"/>
      <c r="W43" s="80"/>
      <c r="X43" s="86">
        <f>X41+U41</f>
        <v>0</v>
      </c>
      <c r="Y43" s="80"/>
    </row>
    <row r="44" spans="1:25" ht="12.75">
      <c r="A44" s="80"/>
      <c r="B44" s="80"/>
      <c r="C44" s="81" t="s">
        <v>93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2.75">
      <c r="A45" s="245" t="s">
        <v>72</v>
      </c>
      <c r="B45" s="242" t="s">
        <v>94</v>
      </c>
      <c r="C45" s="243"/>
      <c r="D45" s="244"/>
      <c r="E45" s="242" t="s">
        <v>95</v>
      </c>
      <c r="F45" s="243"/>
      <c r="G45" s="244"/>
      <c r="H45" s="242" t="s">
        <v>96</v>
      </c>
      <c r="I45" s="243"/>
      <c r="J45" s="244"/>
      <c r="K45" s="242" t="s">
        <v>97</v>
      </c>
      <c r="L45" s="243"/>
      <c r="M45" s="244"/>
      <c r="N45" s="242" t="s">
        <v>124</v>
      </c>
      <c r="O45" s="243"/>
      <c r="P45" s="244"/>
      <c r="Q45" s="242" t="s">
        <v>125</v>
      </c>
      <c r="R45" s="243"/>
      <c r="S45" s="244"/>
      <c r="T45" s="242" t="s">
        <v>126</v>
      </c>
      <c r="U45" s="243"/>
      <c r="V45" s="244"/>
      <c r="W45" s="242" t="s">
        <v>127</v>
      </c>
      <c r="X45" s="243"/>
      <c r="Y45" s="244"/>
    </row>
    <row r="46" spans="1:25" ht="22.5">
      <c r="A46" s="246"/>
      <c r="B46" s="50" t="s">
        <v>98</v>
      </c>
      <c r="C46" s="50" t="s">
        <v>99</v>
      </c>
      <c r="D46" s="50" t="s">
        <v>100</v>
      </c>
      <c r="E46" s="50" t="s">
        <v>98</v>
      </c>
      <c r="F46" s="50" t="s">
        <v>99</v>
      </c>
      <c r="G46" s="50" t="s">
        <v>100</v>
      </c>
      <c r="H46" s="50" t="s">
        <v>98</v>
      </c>
      <c r="I46" s="50" t="s">
        <v>99</v>
      </c>
      <c r="J46" s="50" t="s">
        <v>100</v>
      </c>
      <c r="K46" s="50" t="s">
        <v>98</v>
      </c>
      <c r="L46" s="50" t="s">
        <v>99</v>
      </c>
      <c r="M46" s="50" t="s">
        <v>100</v>
      </c>
      <c r="N46" s="50" t="s">
        <v>98</v>
      </c>
      <c r="O46" s="50" t="s">
        <v>99</v>
      </c>
      <c r="P46" s="50" t="s">
        <v>100</v>
      </c>
      <c r="Q46" s="50" t="s">
        <v>98</v>
      </c>
      <c r="R46" s="50" t="s">
        <v>99</v>
      </c>
      <c r="S46" s="50" t="s">
        <v>100</v>
      </c>
      <c r="T46" s="50" t="s">
        <v>98</v>
      </c>
      <c r="U46" s="50" t="s">
        <v>99</v>
      </c>
      <c r="V46" s="50" t="s">
        <v>100</v>
      </c>
      <c r="W46" s="50" t="s">
        <v>98</v>
      </c>
      <c r="X46" s="50" t="s">
        <v>99</v>
      </c>
      <c r="Y46" s="50" t="s">
        <v>100</v>
      </c>
    </row>
    <row r="47" spans="1:25" ht="12.75">
      <c r="A47" s="111" t="s">
        <v>111</v>
      </c>
      <c r="B47" s="112">
        <v>107926</v>
      </c>
      <c r="C47" s="112">
        <v>38653</v>
      </c>
      <c r="D47" s="114">
        <v>35.8</v>
      </c>
      <c r="E47" s="112">
        <v>220052</v>
      </c>
      <c r="F47" s="112">
        <v>48748</v>
      </c>
      <c r="G47" s="113">
        <v>22.2</v>
      </c>
      <c r="H47" s="112">
        <v>113521</v>
      </c>
      <c r="I47" s="112">
        <v>37933</v>
      </c>
      <c r="J47" s="113">
        <v>33.4</v>
      </c>
      <c r="K47" s="112">
        <v>200704</v>
      </c>
      <c r="L47" s="112">
        <v>46702</v>
      </c>
      <c r="M47" s="113">
        <v>23.3</v>
      </c>
      <c r="N47" s="112">
        <v>87749</v>
      </c>
      <c r="O47" s="112">
        <v>42908</v>
      </c>
      <c r="P47" s="113">
        <v>48.9</v>
      </c>
      <c r="Q47" s="112">
        <v>77756</v>
      </c>
      <c r="R47" s="112">
        <v>46240</v>
      </c>
      <c r="S47" s="113">
        <v>59.5</v>
      </c>
      <c r="T47" s="112">
        <v>135745</v>
      </c>
      <c r="U47" s="112">
        <v>64362</v>
      </c>
      <c r="V47" s="113">
        <v>47.4</v>
      </c>
      <c r="W47" s="112">
        <v>274655</v>
      </c>
      <c r="X47" s="112">
        <v>153167</v>
      </c>
      <c r="Y47" s="113">
        <v>55.8</v>
      </c>
    </row>
    <row r="48" spans="1:25" ht="12.75">
      <c r="A48" s="111" t="s">
        <v>112</v>
      </c>
      <c r="B48" s="112">
        <v>116</v>
      </c>
      <c r="C48" s="112">
        <v>126</v>
      </c>
      <c r="D48" s="113">
        <v>108.6</v>
      </c>
      <c r="E48" s="112">
        <v>110</v>
      </c>
      <c r="F48" s="112">
        <v>110</v>
      </c>
      <c r="G48" s="113">
        <v>100</v>
      </c>
      <c r="H48" s="112">
        <v>120</v>
      </c>
      <c r="I48" s="112">
        <v>120</v>
      </c>
      <c r="J48" s="113">
        <v>100</v>
      </c>
      <c r="K48" s="112">
        <v>110</v>
      </c>
      <c r="L48" s="112">
        <v>110</v>
      </c>
      <c r="M48" s="113">
        <v>100</v>
      </c>
      <c r="N48" s="112">
        <v>129</v>
      </c>
      <c r="O48" s="112">
        <v>129</v>
      </c>
      <c r="P48" s="113">
        <v>100</v>
      </c>
      <c r="Q48" s="112">
        <v>110</v>
      </c>
      <c r="R48" s="112">
        <v>110</v>
      </c>
      <c r="S48" s="113">
        <v>100</v>
      </c>
      <c r="T48" s="112">
        <v>506</v>
      </c>
      <c r="U48" s="112">
        <v>526</v>
      </c>
      <c r="V48" s="113">
        <v>104</v>
      </c>
      <c r="W48" s="112">
        <v>1279</v>
      </c>
      <c r="X48" s="112">
        <v>700</v>
      </c>
      <c r="Y48" s="113">
        <v>54.7</v>
      </c>
    </row>
    <row r="49" spans="1:25" ht="12.75">
      <c r="A49" s="111" t="s">
        <v>152</v>
      </c>
      <c r="B49" s="112">
        <v>849</v>
      </c>
      <c r="C49" s="112">
        <v>422</v>
      </c>
      <c r="D49" s="113">
        <v>49.7</v>
      </c>
      <c r="E49" s="112">
        <v>200</v>
      </c>
      <c r="F49" s="112">
        <v>200</v>
      </c>
      <c r="G49" s="113">
        <v>100</v>
      </c>
      <c r="H49" s="112">
        <v>663</v>
      </c>
      <c r="I49" s="112">
        <v>484</v>
      </c>
      <c r="J49" s="113">
        <v>73</v>
      </c>
      <c r="K49" s="112">
        <v>224</v>
      </c>
      <c r="L49" s="112">
        <v>224</v>
      </c>
      <c r="M49" s="113">
        <v>100</v>
      </c>
      <c r="N49" s="112">
        <v>385</v>
      </c>
      <c r="O49" s="112">
        <v>273</v>
      </c>
      <c r="P49" s="113">
        <v>70.9</v>
      </c>
      <c r="Q49" s="112">
        <v>411</v>
      </c>
      <c r="R49" s="112">
        <v>411</v>
      </c>
      <c r="S49" s="113">
        <v>100</v>
      </c>
      <c r="T49" s="112">
        <v>1449</v>
      </c>
      <c r="U49" s="112">
        <v>1354</v>
      </c>
      <c r="V49" s="113">
        <v>93.4</v>
      </c>
      <c r="W49" s="112">
        <v>3062</v>
      </c>
      <c r="X49" s="112">
        <v>1908</v>
      </c>
      <c r="Y49" s="113">
        <v>62.3</v>
      </c>
    </row>
    <row r="50" spans="1:25" ht="12.75">
      <c r="A50" s="111" t="s">
        <v>153</v>
      </c>
      <c r="B50" s="112">
        <v>7192</v>
      </c>
      <c r="C50" s="112">
        <v>4107</v>
      </c>
      <c r="D50" s="113">
        <v>57.1</v>
      </c>
      <c r="E50" s="112">
        <v>57159</v>
      </c>
      <c r="F50" s="112">
        <v>7531</v>
      </c>
      <c r="G50" s="113">
        <v>13.2</v>
      </c>
      <c r="H50" s="112">
        <v>8892</v>
      </c>
      <c r="I50" s="112">
        <v>3838</v>
      </c>
      <c r="J50" s="113">
        <v>43.2</v>
      </c>
      <c r="K50" s="112">
        <v>46571</v>
      </c>
      <c r="L50" s="112">
        <v>7114</v>
      </c>
      <c r="M50" s="113">
        <v>15.3</v>
      </c>
      <c r="N50" s="112">
        <v>11086</v>
      </c>
      <c r="O50" s="112">
        <v>5558</v>
      </c>
      <c r="P50" s="113">
        <v>50.1</v>
      </c>
      <c r="Q50" s="112">
        <v>14424</v>
      </c>
      <c r="R50" s="112">
        <v>4881</v>
      </c>
      <c r="S50" s="113">
        <v>33.8</v>
      </c>
      <c r="T50" s="112">
        <v>16776</v>
      </c>
      <c r="U50" s="112">
        <v>7755</v>
      </c>
      <c r="V50" s="113">
        <v>46.2</v>
      </c>
      <c r="W50" s="112">
        <v>23400</v>
      </c>
      <c r="X50" s="112">
        <v>15345</v>
      </c>
      <c r="Y50" s="113">
        <v>65.6</v>
      </c>
    </row>
    <row r="51" spans="1:25" ht="12.75">
      <c r="A51" s="111" t="s">
        <v>154</v>
      </c>
      <c r="B51" s="112">
        <v>498</v>
      </c>
      <c r="C51" s="112">
        <v>498</v>
      </c>
      <c r="D51" s="113">
        <v>100</v>
      </c>
      <c r="E51" s="112">
        <v>476</v>
      </c>
      <c r="F51" s="112">
        <v>2538</v>
      </c>
      <c r="G51" s="113">
        <v>533.2</v>
      </c>
      <c r="H51" s="112">
        <v>418</v>
      </c>
      <c r="I51" s="112">
        <v>784</v>
      </c>
      <c r="J51" s="113">
        <v>187.6</v>
      </c>
      <c r="K51" s="112">
        <v>1348</v>
      </c>
      <c r="L51" s="112">
        <v>2602</v>
      </c>
      <c r="M51" s="113">
        <v>193</v>
      </c>
      <c r="N51" s="112">
        <v>1639</v>
      </c>
      <c r="O51" s="112">
        <v>1572</v>
      </c>
      <c r="P51" s="113">
        <v>95.9</v>
      </c>
      <c r="Q51" s="112">
        <v>1449</v>
      </c>
      <c r="R51" s="112">
        <v>1567</v>
      </c>
      <c r="S51" s="113">
        <v>108.1</v>
      </c>
      <c r="T51" s="112">
        <v>1030</v>
      </c>
      <c r="U51" s="112">
        <v>987</v>
      </c>
      <c r="V51" s="113">
        <v>95.8</v>
      </c>
      <c r="W51" s="112">
        <v>860</v>
      </c>
      <c r="X51" s="112">
        <v>3893</v>
      </c>
      <c r="Y51" s="113">
        <v>452.7</v>
      </c>
    </row>
    <row r="52" spans="1:25" ht="12.75">
      <c r="A52" s="111" t="s">
        <v>155</v>
      </c>
      <c r="B52" s="112">
        <v>48</v>
      </c>
      <c r="C52" s="112">
        <v>149</v>
      </c>
      <c r="D52" s="113">
        <v>310.4</v>
      </c>
      <c r="E52" s="112">
        <v>1019</v>
      </c>
      <c r="F52" s="112">
        <v>409</v>
      </c>
      <c r="G52" s="113">
        <v>40.1</v>
      </c>
      <c r="H52" s="112">
        <v>16</v>
      </c>
      <c r="I52" s="112">
        <v>116</v>
      </c>
      <c r="J52" s="113">
        <v>725</v>
      </c>
      <c r="K52" s="112">
        <v>923</v>
      </c>
      <c r="L52" s="112">
        <v>381</v>
      </c>
      <c r="M52" s="113">
        <v>41.3</v>
      </c>
      <c r="N52" s="112">
        <v>463</v>
      </c>
      <c r="O52" s="112">
        <v>128</v>
      </c>
      <c r="P52" s="113">
        <v>27.6</v>
      </c>
      <c r="Q52" s="112">
        <v>333</v>
      </c>
      <c r="R52" s="112">
        <v>292</v>
      </c>
      <c r="S52" s="113">
        <v>87.7</v>
      </c>
      <c r="T52" s="112">
        <v>605</v>
      </c>
      <c r="U52" s="112">
        <v>127</v>
      </c>
      <c r="V52" s="113">
        <v>21</v>
      </c>
      <c r="W52" s="112">
        <v>402</v>
      </c>
      <c r="X52" s="112">
        <v>506</v>
      </c>
      <c r="Y52" s="113">
        <v>125.9</v>
      </c>
    </row>
    <row r="53" spans="1:25" ht="12.75">
      <c r="A53" s="111" t="s">
        <v>156</v>
      </c>
      <c r="B53" s="112">
        <v>24</v>
      </c>
      <c r="C53" s="112">
        <v>67</v>
      </c>
      <c r="D53" s="113">
        <v>279.2</v>
      </c>
      <c r="E53" s="112">
        <v>153</v>
      </c>
      <c r="F53" s="112">
        <v>153</v>
      </c>
      <c r="G53" s="113">
        <v>100</v>
      </c>
      <c r="H53" s="112">
        <v>196</v>
      </c>
      <c r="I53" s="112">
        <v>159</v>
      </c>
      <c r="J53" s="113">
        <v>81.1</v>
      </c>
      <c r="K53" s="112">
        <v>158</v>
      </c>
      <c r="L53" s="112">
        <v>123</v>
      </c>
      <c r="M53" s="113">
        <v>77.8</v>
      </c>
      <c r="N53" s="112">
        <v>374</v>
      </c>
      <c r="O53" s="112">
        <v>130</v>
      </c>
      <c r="P53" s="113">
        <v>34.8</v>
      </c>
      <c r="Q53" s="112">
        <v>518</v>
      </c>
      <c r="R53" s="112">
        <v>107</v>
      </c>
      <c r="S53" s="113">
        <v>20.7</v>
      </c>
      <c r="T53" s="112">
        <v>745</v>
      </c>
      <c r="U53" s="112">
        <v>182</v>
      </c>
      <c r="V53" s="113">
        <v>24.4</v>
      </c>
      <c r="W53" s="112">
        <v>1314</v>
      </c>
      <c r="X53" s="112">
        <v>909</v>
      </c>
      <c r="Y53" s="113">
        <v>69.2</v>
      </c>
    </row>
    <row r="54" spans="1:25" ht="12.75">
      <c r="A54" s="111" t="s">
        <v>157</v>
      </c>
      <c r="B54" s="112">
        <v>80</v>
      </c>
      <c r="C54" s="112">
        <v>80</v>
      </c>
      <c r="D54" s="113">
        <v>100</v>
      </c>
      <c r="E54" s="112">
        <v>93</v>
      </c>
      <c r="F54" s="112">
        <v>93</v>
      </c>
      <c r="G54" s="113">
        <v>100</v>
      </c>
      <c r="H54" s="112">
        <v>92</v>
      </c>
      <c r="I54" s="112">
        <v>94</v>
      </c>
      <c r="J54" s="113">
        <v>102.2</v>
      </c>
      <c r="K54" s="112">
        <v>48</v>
      </c>
      <c r="L54" s="112">
        <v>48</v>
      </c>
      <c r="M54" s="113">
        <v>100</v>
      </c>
      <c r="N54" s="112">
        <v>248</v>
      </c>
      <c r="O54" s="112">
        <v>103</v>
      </c>
      <c r="P54" s="113">
        <v>41.5</v>
      </c>
      <c r="Q54" s="112">
        <v>100</v>
      </c>
      <c r="R54" s="112">
        <v>94</v>
      </c>
      <c r="S54" s="113">
        <v>94</v>
      </c>
      <c r="T54" s="112">
        <v>398</v>
      </c>
      <c r="U54" s="112">
        <v>398</v>
      </c>
      <c r="V54" s="113">
        <v>100</v>
      </c>
      <c r="W54" s="112">
        <v>442</v>
      </c>
      <c r="X54" s="112">
        <v>457</v>
      </c>
      <c r="Y54" s="113">
        <v>103.4</v>
      </c>
    </row>
    <row r="55" spans="1:25" ht="12.75">
      <c r="A55" s="111" t="s">
        <v>158</v>
      </c>
      <c r="B55" s="112">
        <v>6152</v>
      </c>
      <c r="C55" s="112">
        <v>2576</v>
      </c>
      <c r="D55" s="113">
        <v>41.9</v>
      </c>
      <c r="E55" s="112">
        <v>46816</v>
      </c>
      <c r="F55" s="112">
        <v>3433</v>
      </c>
      <c r="G55" s="113">
        <v>7.3</v>
      </c>
      <c r="H55" s="112">
        <v>6887</v>
      </c>
      <c r="I55" s="112">
        <v>2098</v>
      </c>
      <c r="J55" s="113">
        <v>30.5</v>
      </c>
      <c r="K55" s="112">
        <v>37217</v>
      </c>
      <c r="L55" s="112">
        <v>3171</v>
      </c>
      <c r="M55" s="113">
        <v>8.5</v>
      </c>
      <c r="N55" s="112">
        <v>6416</v>
      </c>
      <c r="O55" s="112">
        <v>2673</v>
      </c>
      <c r="P55" s="113">
        <v>41.7</v>
      </c>
      <c r="Q55" s="112">
        <v>11436</v>
      </c>
      <c r="R55" s="112">
        <v>2127</v>
      </c>
      <c r="S55" s="113">
        <v>18.6</v>
      </c>
      <c r="T55" s="112">
        <v>10692</v>
      </c>
      <c r="U55" s="112">
        <v>4454</v>
      </c>
      <c r="V55" s="113">
        <v>41.7</v>
      </c>
      <c r="W55" s="112">
        <v>14764</v>
      </c>
      <c r="X55" s="112">
        <v>6059</v>
      </c>
      <c r="Y55" s="113">
        <v>41</v>
      </c>
    </row>
    <row r="56" spans="1:25" ht="12.75">
      <c r="A56" s="111" t="s">
        <v>113</v>
      </c>
      <c r="B56" s="112">
        <v>107</v>
      </c>
      <c r="C56" s="112">
        <v>242</v>
      </c>
      <c r="D56" s="113">
        <v>226.2</v>
      </c>
      <c r="E56" s="112">
        <v>235</v>
      </c>
      <c r="F56" s="112">
        <v>235</v>
      </c>
      <c r="G56" s="113">
        <v>100</v>
      </c>
      <c r="H56" s="112">
        <v>113</v>
      </c>
      <c r="I56" s="112">
        <v>198</v>
      </c>
      <c r="J56" s="113">
        <v>175.2</v>
      </c>
      <c r="K56" s="112">
        <v>101</v>
      </c>
      <c r="L56" s="112">
        <v>253</v>
      </c>
      <c r="M56" s="113">
        <v>250.5</v>
      </c>
      <c r="N56" s="112">
        <v>273</v>
      </c>
      <c r="O56" s="112">
        <v>272</v>
      </c>
      <c r="P56" s="113">
        <v>99.6</v>
      </c>
      <c r="Q56" s="112">
        <v>302</v>
      </c>
      <c r="R56" s="112">
        <v>112</v>
      </c>
      <c r="S56" s="113">
        <v>37.1</v>
      </c>
      <c r="T56" s="112">
        <v>83</v>
      </c>
      <c r="U56" s="112">
        <v>80</v>
      </c>
      <c r="V56" s="113">
        <v>96.4</v>
      </c>
      <c r="W56" s="112">
        <v>172</v>
      </c>
      <c r="X56" s="112">
        <v>160</v>
      </c>
      <c r="Y56" s="113">
        <v>93</v>
      </c>
    </row>
    <row r="57" spans="1:25" ht="12.75">
      <c r="A57" s="111" t="s">
        <v>159</v>
      </c>
      <c r="B57" s="112">
        <v>230</v>
      </c>
      <c r="C57" s="112">
        <v>192</v>
      </c>
      <c r="D57" s="113">
        <v>83.5</v>
      </c>
      <c r="E57" s="112">
        <v>943</v>
      </c>
      <c r="F57" s="112">
        <v>272</v>
      </c>
      <c r="G57" s="113">
        <v>28.8</v>
      </c>
      <c r="H57" s="112">
        <v>239</v>
      </c>
      <c r="I57" s="112">
        <v>155</v>
      </c>
      <c r="J57" s="113">
        <v>64.9</v>
      </c>
      <c r="K57" s="112">
        <v>775</v>
      </c>
      <c r="L57" s="112">
        <v>240</v>
      </c>
      <c r="M57" s="113">
        <v>31</v>
      </c>
      <c r="N57" s="112">
        <v>426</v>
      </c>
      <c r="O57" s="112">
        <v>293</v>
      </c>
      <c r="P57" s="113">
        <v>68.8</v>
      </c>
      <c r="Q57" s="112">
        <v>88</v>
      </c>
      <c r="R57" s="112">
        <v>228</v>
      </c>
      <c r="S57" s="113">
        <v>259.1</v>
      </c>
      <c r="T57" s="112">
        <v>1435</v>
      </c>
      <c r="U57" s="112">
        <v>608</v>
      </c>
      <c r="V57" s="113">
        <v>42.4</v>
      </c>
      <c r="W57" s="112">
        <v>1267</v>
      </c>
      <c r="X57" s="112">
        <v>1017</v>
      </c>
      <c r="Y57" s="113">
        <v>80.3</v>
      </c>
    </row>
    <row r="58" spans="1:25" ht="12.75">
      <c r="A58" s="111" t="s">
        <v>160</v>
      </c>
      <c r="B58" s="112">
        <v>630</v>
      </c>
      <c r="C58" s="112">
        <v>295</v>
      </c>
      <c r="D58" s="113">
        <v>46.8</v>
      </c>
      <c r="E58" s="112">
        <v>7905</v>
      </c>
      <c r="F58" s="112">
        <v>301</v>
      </c>
      <c r="G58" s="113">
        <v>3.8</v>
      </c>
      <c r="H58" s="112">
        <v>923</v>
      </c>
      <c r="I58" s="112">
        <v>232</v>
      </c>
      <c r="J58" s="113">
        <v>25.1</v>
      </c>
      <c r="K58" s="112">
        <v>5987</v>
      </c>
      <c r="L58" s="112">
        <v>216</v>
      </c>
      <c r="M58" s="113">
        <v>3.6</v>
      </c>
      <c r="N58" s="112">
        <v>1205</v>
      </c>
      <c r="O58" s="112">
        <v>377</v>
      </c>
      <c r="P58" s="113">
        <v>31.3</v>
      </c>
      <c r="Q58" s="112">
        <v>174</v>
      </c>
      <c r="R58" s="112">
        <v>270</v>
      </c>
      <c r="S58" s="113">
        <v>155.2</v>
      </c>
      <c r="T58" s="112">
        <v>1629</v>
      </c>
      <c r="U58" s="112">
        <v>820</v>
      </c>
      <c r="V58" s="113">
        <v>50.3</v>
      </c>
      <c r="W58" s="112">
        <v>3359</v>
      </c>
      <c r="X58" s="112">
        <v>2171</v>
      </c>
      <c r="Y58" s="113">
        <v>64.6</v>
      </c>
    </row>
    <row r="59" spans="1:25" ht="12.75">
      <c r="A59" s="111" t="s">
        <v>161</v>
      </c>
      <c r="B59" s="112">
        <v>1</v>
      </c>
      <c r="C59" s="112">
        <v>8</v>
      </c>
      <c r="D59" s="113">
        <v>800</v>
      </c>
      <c r="E59" s="112">
        <v>97</v>
      </c>
      <c r="F59" s="112">
        <v>97</v>
      </c>
      <c r="G59" s="113">
        <v>100</v>
      </c>
      <c r="H59" s="112">
        <v>8</v>
      </c>
      <c r="I59" s="112">
        <v>2</v>
      </c>
      <c r="J59" s="113">
        <v>25</v>
      </c>
      <c r="K59" s="112">
        <v>62</v>
      </c>
      <c r="L59" s="112">
        <v>80</v>
      </c>
      <c r="M59" s="113">
        <v>129</v>
      </c>
      <c r="N59" s="112">
        <v>42</v>
      </c>
      <c r="O59" s="112">
        <v>10</v>
      </c>
      <c r="P59" s="113">
        <v>23.8</v>
      </c>
      <c r="Q59" s="112">
        <v>24</v>
      </c>
      <c r="R59" s="112">
        <v>84</v>
      </c>
      <c r="S59" s="113">
        <v>350</v>
      </c>
      <c r="T59" s="112">
        <v>159</v>
      </c>
      <c r="U59" s="112">
        <v>99</v>
      </c>
      <c r="V59" s="113">
        <v>62.3</v>
      </c>
      <c r="W59" s="112">
        <v>820</v>
      </c>
      <c r="X59" s="112">
        <v>173</v>
      </c>
      <c r="Y59" s="113">
        <v>21.1</v>
      </c>
    </row>
    <row r="60" spans="1:25" ht="12.75">
      <c r="A60" s="111" t="s">
        <v>114</v>
      </c>
      <c r="B60" s="112">
        <f>B48+B49+B50</f>
        <v>8157</v>
      </c>
      <c r="C60" s="112">
        <f>C48+C49+C50</f>
        <v>4655</v>
      </c>
      <c r="D60" s="115">
        <f>C60/B60*100</f>
        <v>57.067549344121616</v>
      </c>
      <c r="E60" s="112">
        <f>E48+E49+E50</f>
        <v>57469</v>
      </c>
      <c r="F60" s="112">
        <f>F48+F49+F50</f>
        <v>7841</v>
      </c>
      <c r="G60" s="115">
        <f>F60/E60*100</f>
        <v>13.643877568776212</v>
      </c>
      <c r="H60" s="112">
        <f>H48+H49+H50</f>
        <v>9675</v>
      </c>
      <c r="I60" s="112">
        <f>I48+I49+I50</f>
        <v>4442</v>
      </c>
      <c r="J60" s="115">
        <f>I60/H60*100</f>
        <v>45.912144702842376</v>
      </c>
      <c r="K60" s="112">
        <f>K48+K49+K50</f>
        <v>46905</v>
      </c>
      <c r="L60" s="112">
        <f>L48+L49+L50</f>
        <v>7448</v>
      </c>
      <c r="M60" s="115">
        <f>L60/K60*100</f>
        <v>15.878904167999147</v>
      </c>
      <c r="N60" s="112">
        <f>N48+N49+N50</f>
        <v>11600</v>
      </c>
      <c r="O60" s="112">
        <f>O48+O49+O50</f>
        <v>5960</v>
      </c>
      <c r="P60" s="115">
        <f>O60/N60*100</f>
        <v>51.37931034482759</v>
      </c>
      <c r="Q60" s="112">
        <f>Q48+Q49+Q50</f>
        <v>14945</v>
      </c>
      <c r="R60" s="112">
        <f>R48+R49+R50</f>
        <v>5402</v>
      </c>
      <c r="S60" s="115">
        <f>R60/Q60*100</f>
        <v>36.145868183338905</v>
      </c>
      <c r="T60" s="112">
        <f>T48+T49+T50</f>
        <v>18731</v>
      </c>
      <c r="U60" s="112">
        <f>U48+U49+U50</f>
        <v>9635</v>
      </c>
      <c r="V60" s="115">
        <f>U60/T60*100</f>
        <v>51.43879130852598</v>
      </c>
      <c r="W60" s="112">
        <f>W48+W49+W50</f>
        <v>27741</v>
      </c>
      <c r="X60" s="112">
        <f>X48+X49+X50</f>
        <v>17953</v>
      </c>
      <c r="Y60" s="115">
        <f>X60/W60*100</f>
        <v>64.71648462564436</v>
      </c>
    </row>
    <row r="61" spans="1:25" ht="12.75">
      <c r="A61" s="77"/>
      <c r="B61" s="78"/>
      <c r="C61" s="78"/>
      <c r="D61" s="79"/>
      <c r="E61" s="78"/>
      <c r="F61" s="78"/>
      <c r="G61" s="79"/>
      <c r="H61" s="78"/>
      <c r="I61" s="78"/>
      <c r="J61" s="79"/>
      <c r="K61" s="78"/>
      <c r="L61" s="78"/>
      <c r="M61" s="79"/>
      <c r="N61" s="78"/>
      <c r="O61" s="78"/>
      <c r="P61" s="79"/>
      <c r="Q61" s="78"/>
      <c r="R61" s="78"/>
      <c r="S61" s="79"/>
      <c r="T61" s="78"/>
      <c r="U61" s="83">
        <f>C50+I50+O50+U50</f>
        <v>21258</v>
      </c>
      <c r="V61" s="53"/>
      <c r="W61" s="53"/>
      <c r="X61" s="83">
        <f>F50+L50+R50+X50</f>
        <v>34871</v>
      </c>
      <c r="Y61" s="79"/>
    </row>
    <row r="62" spans="1:28" ht="12.75">
      <c r="A62" s="77"/>
      <c r="B62" s="78"/>
      <c r="C62" s="78"/>
      <c r="D62" s="79"/>
      <c r="E62" s="78"/>
      <c r="F62" s="86">
        <f>F60+C60</f>
        <v>12496</v>
      </c>
      <c r="G62" s="80"/>
      <c r="H62" s="80"/>
      <c r="I62" s="80"/>
      <c r="J62" s="80"/>
      <c r="K62" s="80"/>
      <c r="L62" s="86">
        <f>L60+I60</f>
        <v>11890</v>
      </c>
      <c r="M62" s="80"/>
      <c r="N62" s="80"/>
      <c r="O62" s="80"/>
      <c r="P62" s="80"/>
      <c r="Q62" s="80"/>
      <c r="R62" s="86">
        <f>R60+O60</f>
        <v>11362</v>
      </c>
      <c r="S62" s="80"/>
      <c r="T62" s="80"/>
      <c r="U62" s="80"/>
      <c r="V62" s="80"/>
      <c r="W62" s="80"/>
      <c r="X62" s="86">
        <f>X60+U60</f>
        <v>27588</v>
      </c>
      <c r="Y62" s="80"/>
      <c r="Z62" s="145">
        <f>F62+L62+R62+X62</f>
        <v>63336</v>
      </c>
      <c r="AA62" s="145">
        <f>C60+I60+O60+U60</f>
        <v>24692</v>
      </c>
      <c r="AB62" s="145">
        <f>F60+L60+R60+X60</f>
        <v>38644</v>
      </c>
    </row>
  </sheetData>
  <sheetProtection/>
  <mergeCells count="27">
    <mergeCell ref="H22:J22"/>
    <mergeCell ref="T22:V22"/>
    <mergeCell ref="W22:Y22"/>
    <mergeCell ref="Q3:S3"/>
    <mergeCell ref="T3:V3"/>
    <mergeCell ref="W3:Y3"/>
    <mergeCell ref="Q22:S22"/>
    <mergeCell ref="K45:M45"/>
    <mergeCell ref="N45:P45"/>
    <mergeCell ref="K22:M22"/>
    <mergeCell ref="A3:A4"/>
    <mergeCell ref="B3:D3"/>
    <mergeCell ref="E3:G3"/>
    <mergeCell ref="H3:J3"/>
    <mergeCell ref="A22:A23"/>
    <mergeCell ref="B22:D22"/>
    <mergeCell ref="E22:G22"/>
    <mergeCell ref="Q45:S45"/>
    <mergeCell ref="T45:V45"/>
    <mergeCell ref="W45:Y45"/>
    <mergeCell ref="A45:A46"/>
    <mergeCell ref="N22:P22"/>
    <mergeCell ref="K3:M3"/>
    <mergeCell ref="N3:P3"/>
    <mergeCell ref="B45:D45"/>
    <mergeCell ref="E45:G45"/>
    <mergeCell ref="H45:J45"/>
  </mergeCells>
  <printOptions/>
  <pageMargins left="0.14" right="0.14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22.875" style="0" customWidth="1"/>
    <col min="2" max="9" width="8.00390625" style="0" customWidth="1"/>
    <col min="10" max="21" width="6.25390625" style="23" customWidth="1"/>
  </cols>
  <sheetData>
    <row r="1" spans="1:9" ht="15">
      <c r="A1" s="18"/>
      <c r="B1" s="18"/>
      <c r="C1" s="18"/>
      <c r="D1" s="131" t="s">
        <v>163</v>
      </c>
      <c r="E1" s="18"/>
      <c r="F1" s="18"/>
      <c r="G1" s="18"/>
      <c r="H1" s="18"/>
      <c r="I1" s="18"/>
    </row>
    <row r="2" spans="1:9" ht="15">
      <c r="A2" s="18"/>
      <c r="B2" s="18"/>
      <c r="C2" s="18"/>
      <c r="D2" s="19" t="s">
        <v>71</v>
      </c>
      <c r="E2" s="18"/>
      <c r="F2" s="18"/>
      <c r="G2" s="18"/>
      <c r="H2" s="18"/>
      <c r="I2" s="18"/>
    </row>
    <row r="3" spans="1:21" ht="12.75">
      <c r="A3" s="134" t="s">
        <v>72</v>
      </c>
      <c r="B3" s="136">
        <v>2020</v>
      </c>
      <c r="C3" s="137"/>
      <c r="D3" s="136">
        <v>2019</v>
      </c>
      <c r="E3" s="137"/>
      <c r="F3" s="138" t="s">
        <v>5</v>
      </c>
      <c r="G3" s="136" t="s">
        <v>73</v>
      </c>
      <c r="H3" s="137"/>
      <c r="I3" s="20" t="s">
        <v>7</v>
      </c>
      <c r="J3" s="247" t="s">
        <v>78</v>
      </c>
      <c r="K3" s="247"/>
      <c r="L3" s="247" t="s">
        <v>79</v>
      </c>
      <c r="M3" s="247"/>
      <c r="N3" s="247" t="s">
        <v>80</v>
      </c>
      <c r="O3" s="247"/>
      <c r="P3" s="247" t="s">
        <v>81</v>
      </c>
      <c r="Q3" s="247"/>
      <c r="R3" s="247" t="s">
        <v>82</v>
      </c>
      <c r="S3" s="247"/>
      <c r="T3" s="247" t="s">
        <v>83</v>
      </c>
      <c r="U3" s="247"/>
    </row>
    <row r="4" spans="1:21" ht="12.75">
      <c r="A4" s="135"/>
      <c r="B4" s="102" t="s">
        <v>3</v>
      </c>
      <c r="C4" s="102" t="s">
        <v>4</v>
      </c>
      <c r="D4" s="102" t="s">
        <v>3</v>
      </c>
      <c r="E4" s="102" t="s">
        <v>4</v>
      </c>
      <c r="F4" s="139" t="s">
        <v>6</v>
      </c>
      <c r="G4" s="102" t="s">
        <v>3</v>
      </c>
      <c r="H4" s="102" t="s">
        <v>4</v>
      </c>
      <c r="I4" s="21" t="s">
        <v>8</v>
      </c>
      <c r="J4" s="22" t="s">
        <v>84</v>
      </c>
      <c r="K4" s="22" t="s">
        <v>85</v>
      </c>
      <c r="L4" s="22" t="s">
        <v>84</v>
      </c>
      <c r="M4" s="22" t="s">
        <v>85</v>
      </c>
      <c r="N4" s="22" t="s">
        <v>84</v>
      </c>
      <c r="O4" s="22" t="s">
        <v>85</v>
      </c>
      <c r="P4" s="22" t="s">
        <v>84</v>
      </c>
      <c r="Q4" s="22" t="s">
        <v>85</v>
      </c>
      <c r="R4" s="22" t="s">
        <v>84</v>
      </c>
      <c r="S4" s="22" t="s">
        <v>85</v>
      </c>
      <c r="T4" s="22" t="s">
        <v>84</v>
      </c>
      <c r="U4" s="22" t="s">
        <v>85</v>
      </c>
    </row>
    <row r="5" spans="1:21" ht="12.75">
      <c r="A5" s="132" t="s">
        <v>10</v>
      </c>
      <c r="B5" s="112">
        <v>43</v>
      </c>
      <c r="C5" s="133">
        <v>1.03</v>
      </c>
      <c r="D5" s="112">
        <v>100</v>
      </c>
      <c r="E5" s="133">
        <v>2.39</v>
      </c>
      <c r="F5" s="133">
        <v>-2.33</v>
      </c>
      <c r="G5" s="112">
        <v>104</v>
      </c>
      <c r="H5" s="133">
        <v>2.5</v>
      </c>
      <c r="I5" s="132" t="s">
        <v>11</v>
      </c>
      <c r="J5" s="112">
        <v>35</v>
      </c>
      <c r="K5" s="133">
        <v>1.08</v>
      </c>
      <c r="L5" s="112">
        <v>8</v>
      </c>
      <c r="M5" s="133">
        <v>0.86</v>
      </c>
      <c r="N5" s="112">
        <v>8</v>
      </c>
      <c r="O5" s="133">
        <v>1</v>
      </c>
      <c r="P5" s="112">
        <v>4</v>
      </c>
      <c r="Q5" s="133">
        <v>1.71</v>
      </c>
      <c r="R5" s="112">
        <v>2</v>
      </c>
      <c r="S5" s="133">
        <v>0.48</v>
      </c>
      <c r="T5" s="112">
        <v>2</v>
      </c>
      <c r="U5" s="133">
        <v>0.36</v>
      </c>
    </row>
    <row r="6" spans="1:21" ht="12.75">
      <c r="A6" s="132" t="s">
        <v>136</v>
      </c>
      <c r="B6" s="112">
        <v>2</v>
      </c>
      <c r="C6" s="133">
        <v>5.33</v>
      </c>
      <c r="D6" s="112">
        <v>0</v>
      </c>
      <c r="E6" s="133">
        <v>0</v>
      </c>
      <c r="F6" s="133">
        <v>2</v>
      </c>
      <c r="G6" s="112">
        <v>0</v>
      </c>
      <c r="H6" s="133">
        <v>1.02</v>
      </c>
      <c r="I6" s="140" t="s">
        <v>63</v>
      </c>
      <c r="J6" s="112">
        <v>2</v>
      </c>
      <c r="K6" s="133">
        <v>6.9</v>
      </c>
      <c r="L6" s="112">
        <v>0</v>
      </c>
      <c r="M6" s="133">
        <v>0</v>
      </c>
      <c r="N6" s="112">
        <v>0</v>
      </c>
      <c r="O6" s="133">
        <v>0</v>
      </c>
      <c r="P6" s="112">
        <v>0</v>
      </c>
      <c r="Q6" s="133">
        <v>0</v>
      </c>
      <c r="R6" s="112">
        <v>0</v>
      </c>
      <c r="S6" s="133">
        <v>0</v>
      </c>
      <c r="T6" s="112">
        <v>0</v>
      </c>
      <c r="U6" s="133">
        <v>0</v>
      </c>
    </row>
    <row r="7" spans="1:21" ht="12.75">
      <c r="A7" s="132" t="s">
        <v>137</v>
      </c>
      <c r="B7" s="112">
        <v>0</v>
      </c>
      <c r="C7" s="133">
        <v>0</v>
      </c>
      <c r="D7" s="112">
        <v>0</v>
      </c>
      <c r="E7" s="133">
        <v>0</v>
      </c>
      <c r="F7" s="133">
        <v>0</v>
      </c>
      <c r="G7" s="112">
        <v>0</v>
      </c>
      <c r="H7" s="133">
        <v>0</v>
      </c>
      <c r="I7" s="132" t="s">
        <v>26</v>
      </c>
      <c r="J7" s="112">
        <v>0</v>
      </c>
      <c r="K7" s="133">
        <v>0</v>
      </c>
      <c r="L7" s="112">
        <v>0</v>
      </c>
      <c r="M7" s="133">
        <v>0</v>
      </c>
      <c r="N7" s="112">
        <v>0</v>
      </c>
      <c r="O7" s="133">
        <v>0</v>
      </c>
      <c r="P7" s="112">
        <v>0</v>
      </c>
      <c r="Q7" s="133">
        <v>0</v>
      </c>
      <c r="R7" s="112">
        <v>0</v>
      </c>
      <c r="S7" s="133">
        <v>0</v>
      </c>
      <c r="T7" s="112">
        <v>0</v>
      </c>
      <c r="U7" s="133">
        <v>0</v>
      </c>
    </row>
    <row r="8" spans="1:21" ht="12.75">
      <c r="A8" s="132" t="s">
        <v>12</v>
      </c>
      <c r="B8" s="112">
        <v>3</v>
      </c>
      <c r="C8" s="133">
        <v>0.56</v>
      </c>
      <c r="D8" s="112">
        <v>8</v>
      </c>
      <c r="E8" s="133">
        <v>1.49</v>
      </c>
      <c r="F8" s="133">
        <v>-2.66</v>
      </c>
      <c r="G8" s="112">
        <v>12</v>
      </c>
      <c r="H8" s="133">
        <v>2.08</v>
      </c>
      <c r="I8" s="132" t="s">
        <v>11</v>
      </c>
      <c r="J8" s="112">
        <v>2</v>
      </c>
      <c r="K8" s="133">
        <v>0.47</v>
      </c>
      <c r="L8" s="112">
        <v>1</v>
      </c>
      <c r="M8" s="133">
        <v>0.89</v>
      </c>
      <c r="N8" s="112">
        <v>1</v>
      </c>
      <c r="O8" s="133">
        <v>1.05</v>
      </c>
      <c r="P8" s="112">
        <v>0</v>
      </c>
      <c r="Q8" s="133">
        <v>0</v>
      </c>
      <c r="R8" s="112">
        <v>0</v>
      </c>
      <c r="S8" s="133">
        <v>0</v>
      </c>
      <c r="T8" s="112">
        <v>0</v>
      </c>
      <c r="U8" s="133">
        <v>0</v>
      </c>
    </row>
    <row r="9" spans="1:21" ht="12.75">
      <c r="A9" s="132" t="s">
        <v>13</v>
      </c>
      <c r="B9" s="112">
        <v>2</v>
      </c>
      <c r="C9" s="133">
        <v>0.57</v>
      </c>
      <c r="D9" s="112">
        <v>5</v>
      </c>
      <c r="E9" s="133">
        <v>1.42</v>
      </c>
      <c r="F9" s="133">
        <v>-2.5</v>
      </c>
      <c r="G9" s="112">
        <v>6</v>
      </c>
      <c r="H9" s="133">
        <v>1.73</v>
      </c>
      <c r="I9" s="132" t="s">
        <v>11</v>
      </c>
      <c r="J9" s="112">
        <v>2</v>
      </c>
      <c r="K9" s="133">
        <v>0.72</v>
      </c>
      <c r="L9" s="112">
        <v>0</v>
      </c>
      <c r="M9" s="133">
        <v>0</v>
      </c>
      <c r="N9" s="112">
        <v>0</v>
      </c>
      <c r="O9" s="133">
        <v>0</v>
      </c>
      <c r="P9" s="112">
        <v>0</v>
      </c>
      <c r="Q9" s="133">
        <v>0</v>
      </c>
      <c r="R9" s="112">
        <v>0</v>
      </c>
      <c r="S9" s="133">
        <v>0</v>
      </c>
      <c r="T9" s="112">
        <v>0</v>
      </c>
      <c r="U9" s="133">
        <v>0</v>
      </c>
    </row>
    <row r="10" spans="1:21" ht="12.75">
      <c r="A10" s="132" t="s">
        <v>17</v>
      </c>
      <c r="B10" s="112">
        <v>0</v>
      </c>
      <c r="C10" s="133">
        <v>0</v>
      </c>
      <c r="D10" s="112">
        <v>0</v>
      </c>
      <c r="E10" s="133">
        <v>0</v>
      </c>
      <c r="F10" s="133">
        <v>0</v>
      </c>
      <c r="G10" s="112">
        <v>0</v>
      </c>
      <c r="H10" s="133">
        <v>0</v>
      </c>
      <c r="I10" s="132" t="s">
        <v>26</v>
      </c>
      <c r="J10" s="112">
        <v>0</v>
      </c>
      <c r="K10" s="133">
        <v>0</v>
      </c>
      <c r="L10" s="112">
        <v>0</v>
      </c>
      <c r="M10" s="133">
        <v>0</v>
      </c>
      <c r="N10" s="112">
        <v>0</v>
      </c>
      <c r="O10" s="133">
        <v>0</v>
      </c>
      <c r="P10" s="112">
        <v>0</v>
      </c>
      <c r="Q10" s="133">
        <v>0</v>
      </c>
      <c r="R10" s="112">
        <v>0</v>
      </c>
      <c r="S10" s="133">
        <v>0</v>
      </c>
      <c r="T10" s="112">
        <v>0</v>
      </c>
      <c r="U10" s="133">
        <v>0</v>
      </c>
    </row>
    <row r="11" spans="1:21" ht="12.75">
      <c r="A11" s="132" t="s">
        <v>18</v>
      </c>
      <c r="B11" s="112">
        <v>0</v>
      </c>
      <c r="C11" s="133">
        <v>0</v>
      </c>
      <c r="D11" s="112">
        <v>1</v>
      </c>
      <c r="E11" s="133">
        <v>14.78</v>
      </c>
      <c r="F11" s="133">
        <v>-1</v>
      </c>
      <c r="G11" s="112">
        <v>0</v>
      </c>
      <c r="H11" s="133">
        <v>0</v>
      </c>
      <c r="I11" s="132" t="s">
        <v>26</v>
      </c>
      <c r="J11" s="112">
        <v>0</v>
      </c>
      <c r="K11" s="133">
        <v>0</v>
      </c>
      <c r="L11" s="112">
        <v>0</v>
      </c>
      <c r="M11" s="133">
        <v>0</v>
      </c>
      <c r="N11" s="112">
        <v>0</v>
      </c>
      <c r="O11" s="133">
        <v>0</v>
      </c>
      <c r="P11" s="112">
        <v>0</v>
      </c>
      <c r="Q11" s="133">
        <v>0</v>
      </c>
      <c r="R11" s="112">
        <v>0</v>
      </c>
      <c r="S11" s="133">
        <v>0</v>
      </c>
      <c r="T11" s="112">
        <v>0</v>
      </c>
      <c r="U11" s="133">
        <v>0</v>
      </c>
    </row>
    <row r="12" spans="1:21" ht="12.75">
      <c r="A12" s="132" t="s">
        <v>19</v>
      </c>
      <c r="B12" s="112">
        <v>1</v>
      </c>
      <c r="C12" s="133">
        <v>2.25</v>
      </c>
      <c r="D12" s="112">
        <v>0</v>
      </c>
      <c r="E12" s="133">
        <v>0</v>
      </c>
      <c r="F12" s="133">
        <v>1</v>
      </c>
      <c r="G12" s="112">
        <v>2</v>
      </c>
      <c r="H12" s="133">
        <v>4.71</v>
      </c>
      <c r="I12" s="132" t="s">
        <v>11</v>
      </c>
      <c r="J12" s="112">
        <v>0</v>
      </c>
      <c r="K12" s="133">
        <v>0</v>
      </c>
      <c r="L12" s="112">
        <v>1</v>
      </c>
      <c r="M12" s="133">
        <v>11.34</v>
      </c>
      <c r="N12" s="112">
        <v>1</v>
      </c>
      <c r="O12" s="133">
        <v>13.22</v>
      </c>
      <c r="P12" s="112">
        <v>0</v>
      </c>
      <c r="Q12" s="133">
        <v>0</v>
      </c>
      <c r="R12" s="112">
        <v>0</v>
      </c>
      <c r="S12" s="133">
        <v>0</v>
      </c>
      <c r="T12" s="112">
        <v>0</v>
      </c>
      <c r="U12" s="133">
        <v>0</v>
      </c>
    </row>
    <row r="13" spans="1:21" ht="12.75">
      <c r="A13" s="132" t="s">
        <v>20</v>
      </c>
      <c r="B13" s="112">
        <v>0</v>
      </c>
      <c r="C13" s="133">
        <v>0</v>
      </c>
      <c r="D13" s="112">
        <v>0</v>
      </c>
      <c r="E13" s="133">
        <v>0</v>
      </c>
      <c r="F13" s="133">
        <v>0</v>
      </c>
      <c r="G13" s="112">
        <v>1</v>
      </c>
      <c r="H13" s="133">
        <v>3.4</v>
      </c>
      <c r="I13" s="132" t="s">
        <v>11</v>
      </c>
      <c r="J13" s="112">
        <v>0</v>
      </c>
      <c r="K13" s="133">
        <v>0</v>
      </c>
      <c r="L13" s="112">
        <v>0</v>
      </c>
      <c r="M13" s="133">
        <v>0</v>
      </c>
      <c r="N13" s="112">
        <v>0</v>
      </c>
      <c r="O13" s="133">
        <v>0</v>
      </c>
      <c r="P13" s="112">
        <v>0</v>
      </c>
      <c r="Q13" s="133">
        <v>0</v>
      </c>
      <c r="R13" s="112">
        <v>0</v>
      </c>
      <c r="S13" s="133">
        <v>0</v>
      </c>
      <c r="T13" s="112">
        <v>0</v>
      </c>
      <c r="U13" s="133">
        <v>0</v>
      </c>
    </row>
    <row r="14" spans="1:21" ht="12.75">
      <c r="A14" s="132" t="s">
        <v>21</v>
      </c>
      <c r="B14" s="112">
        <v>0</v>
      </c>
      <c r="C14" s="133">
        <v>0</v>
      </c>
      <c r="D14" s="112">
        <v>1</v>
      </c>
      <c r="E14" s="133">
        <v>2.4</v>
      </c>
      <c r="F14" s="133">
        <v>-1</v>
      </c>
      <c r="G14" s="112">
        <v>0</v>
      </c>
      <c r="H14" s="133">
        <v>0.95</v>
      </c>
      <c r="I14" s="132" t="s">
        <v>11</v>
      </c>
      <c r="J14" s="112">
        <v>0</v>
      </c>
      <c r="K14" s="133">
        <v>0</v>
      </c>
      <c r="L14" s="112">
        <v>0</v>
      </c>
      <c r="M14" s="133">
        <v>0</v>
      </c>
      <c r="N14" s="112">
        <v>0</v>
      </c>
      <c r="O14" s="133">
        <v>0</v>
      </c>
      <c r="P14" s="112">
        <v>0</v>
      </c>
      <c r="Q14" s="133">
        <v>0</v>
      </c>
      <c r="R14" s="112">
        <v>0</v>
      </c>
      <c r="S14" s="133">
        <v>0</v>
      </c>
      <c r="T14" s="112">
        <v>0</v>
      </c>
      <c r="U14" s="133">
        <v>0</v>
      </c>
    </row>
    <row r="15" spans="1:21" ht="12.75">
      <c r="A15" s="132" t="s">
        <v>22</v>
      </c>
      <c r="B15" s="112">
        <v>0</v>
      </c>
      <c r="C15" s="133">
        <v>0</v>
      </c>
      <c r="D15" s="112">
        <v>0</v>
      </c>
      <c r="E15" s="133">
        <v>0</v>
      </c>
      <c r="F15" s="133">
        <v>0</v>
      </c>
      <c r="G15" s="112">
        <v>0</v>
      </c>
      <c r="H15" s="133">
        <v>0</v>
      </c>
      <c r="I15" s="132" t="s">
        <v>26</v>
      </c>
      <c r="J15" s="112">
        <v>0</v>
      </c>
      <c r="K15" s="133">
        <v>0</v>
      </c>
      <c r="L15" s="112">
        <v>0</v>
      </c>
      <c r="M15" s="133">
        <v>0</v>
      </c>
      <c r="N15" s="112">
        <v>0</v>
      </c>
      <c r="O15" s="133">
        <v>0</v>
      </c>
      <c r="P15" s="112">
        <v>0</v>
      </c>
      <c r="Q15" s="133">
        <v>0</v>
      </c>
      <c r="R15" s="112">
        <v>0</v>
      </c>
      <c r="S15" s="133">
        <v>0</v>
      </c>
      <c r="T15" s="112">
        <v>0</v>
      </c>
      <c r="U15" s="133">
        <v>0</v>
      </c>
    </row>
    <row r="16" spans="1:21" ht="12.75">
      <c r="A16" s="132" t="s">
        <v>23</v>
      </c>
      <c r="B16" s="112">
        <v>0</v>
      </c>
      <c r="C16" s="133">
        <v>0</v>
      </c>
      <c r="D16" s="112">
        <v>1</v>
      </c>
      <c r="E16" s="133">
        <v>3.45</v>
      </c>
      <c r="F16" s="133">
        <v>-1</v>
      </c>
      <c r="G16" s="112">
        <v>1</v>
      </c>
      <c r="H16" s="133">
        <v>4.39</v>
      </c>
      <c r="I16" s="132" t="s">
        <v>11</v>
      </c>
      <c r="J16" s="112">
        <v>0</v>
      </c>
      <c r="K16" s="133">
        <v>0</v>
      </c>
      <c r="L16" s="112">
        <v>0</v>
      </c>
      <c r="M16" s="133">
        <v>0</v>
      </c>
      <c r="N16" s="112">
        <v>0</v>
      </c>
      <c r="O16" s="133">
        <v>0</v>
      </c>
      <c r="P16" s="112">
        <v>0</v>
      </c>
      <c r="Q16" s="133">
        <v>0</v>
      </c>
      <c r="R16" s="112">
        <v>0</v>
      </c>
      <c r="S16" s="133">
        <v>0</v>
      </c>
      <c r="T16" s="112">
        <v>0</v>
      </c>
      <c r="U16" s="133">
        <v>0</v>
      </c>
    </row>
    <row r="17" spans="1:21" ht="12.75">
      <c r="A17" s="132" t="s">
        <v>25</v>
      </c>
      <c r="B17" s="112">
        <v>0</v>
      </c>
      <c r="C17" s="133">
        <v>0</v>
      </c>
      <c r="D17" s="112">
        <v>0</v>
      </c>
      <c r="E17" s="133">
        <v>0</v>
      </c>
      <c r="F17" s="133">
        <v>0</v>
      </c>
      <c r="G17" s="112">
        <v>0</v>
      </c>
      <c r="H17" s="133">
        <v>3.2</v>
      </c>
      <c r="I17" s="132" t="s">
        <v>11</v>
      </c>
      <c r="J17" s="112">
        <v>0</v>
      </c>
      <c r="K17" s="133">
        <v>0</v>
      </c>
      <c r="L17" s="112">
        <v>0</v>
      </c>
      <c r="M17" s="133">
        <v>0</v>
      </c>
      <c r="N17" s="112">
        <v>0</v>
      </c>
      <c r="O17" s="133">
        <v>0</v>
      </c>
      <c r="P17" s="112">
        <v>0</v>
      </c>
      <c r="Q17" s="133">
        <v>0</v>
      </c>
      <c r="R17" s="112">
        <v>0</v>
      </c>
      <c r="S17" s="133">
        <v>0</v>
      </c>
      <c r="T17" s="112">
        <v>0</v>
      </c>
      <c r="U17" s="133">
        <v>0</v>
      </c>
    </row>
    <row r="18" spans="1:21" ht="12.75">
      <c r="A18" s="132" t="s">
        <v>164</v>
      </c>
      <c r="B18" s="112">
        <v>5</v>
      </c>
      <c r="C18" s="133">
        <v>0.86</v>
      </c>
      <c r="D18" s="112">
        <v>8</v>
      </c>
      <c r="E18" s="133">
        <v>1.37</v>
      </c>
      <c r="F18" s="133">
        <v>-1.59</v>
      </c>
      <c r="G18" s="112">
        <v>12</v>
      </c>
      <c r="H18" s="133">
        <v>2.01</v>
      </c>
      <c r="I18" s="132" t="s">
        <v>11</v>
      </c>
      <c r="J18" s="112">
        <v>4</v>
      </c>
      <c r="K18" s="133">
        <v>0.87</v>
      </c>
      <c r="L18" s="112">
        <v>1</v>
      </c>
      <c r="M18" s="133">
        <v>0.81</v>
      </c>
      <c r="N18" s="112">
        <v>1</v>
      </c>
      <c r="O18" s="133">
        <v>0.96</v>
      </c>
      <c r="P18" s="112">
        <v>0</v>
      </c>
      <c r="Q18" s="133">
        <v>0</v>
      </c>
      <c r="R18" s="112">
        <v>0</v>
      </c>
      <c r="S18" s="133">
        <v>0</v>
      </c>
      <c r="T18" s="112">
        <v>0</v>
      </c>
      <c r="U18" s="133">
        <v>0</v>
      </c>
    </row>
    <row r="20" spans="1:9" ht="15">
      <c r="A20" s="18"/>
      <c r="B20" s="18"/>
      <c r="C20" s="18"/>
      <c r="D20" s="131" t="s">
        <v>163</v>
      </c>
      <c r="E20" s="18"/>
      <c r="F20" s="18"/>
      <c r="G20" s="18"/>
      <c r="H20" s="18"/>
      <c r="I20" s="18"/>
    </row>
    <row r="21" spans="1:9" ht="15">
      <c r="A21" s="18"/>
      <c r="B21" s="18"/>
      <c r="C21" s="18"/>
      <c r="D21" s="19" t="s">
        <v>74</v>
      </c>
      <c r="E21" s="18"/>
      <c r="F21" s="18"/>
      <c r="G21" s="18"/>
      <c r="H21" s="18"/>
      <c r="I21" s="18"/>
    </row>
    <row r="22" spans="1:21" ht="12.75">
      <c r="A22" s="58" t="s">
        <v>72</v>
      </c>
      <c r="B22" s="136">
        <v>2020</v>
      </c>
      <c r="C22" s="137"/>
      <c r="D22" s="136">
        <v>2019</v>
      </c>
      <c r="E22" s="137"/>
      <c r="F22" s="63" t="s">
        <v>5</v>
      </c>
      <c r="G22" s="60" t="s">
        <v>73</v>
      </c>
      <c r="H22" s="62"/>
      <c r="I22" s="20" t="s">
        <v>7</v>
      </c>
      <c r="J22" s="247" t="s">
        <v>78</v>
      </c>
      <c r="K22" s="247"/>
      <c r="L22" s="247" t="s">
        <v>79</v>
      </c>
      <c r="M22" s="247"/>
      <c r="N22" s="247" t="s">
        <v>80</v>
      </c>
      <c r="O22" s="247"/>
      <c r="P22" s="247" t="s">
        <v>81</v>
      </c>
      <c r="Q22" s="247"/>
      <c r="R22" s="247" t="s">
        <v>82</v>
      </c>
      <c r="S22" s="247"/>
      <c r="T22" s="247" t="s">
        <v>83</v>
      </c>
      <c r="U22" s="247"/>
    </row>
    <row r="23" spans="1:21" ht="12.75">
      <c r="A23" s="59"/>
      <c r="B23" s="61" t="s">
        <v>3</v>
      </c>
      <c r="C23" s="61" t="s">
        <v>4</v>
      </c>
      <c r="D23" s="61" t="s">
        <v>3</v>
      </c>
      <c r="E23" s="61" t="s">
        <v>4</v>
      </c>
      <c r="F23" s="64" t="s">
        <v>6</v>
      </c>
      <c r="G23" s="61" t="s">
        <v>3</v>
      </c>
      <c r="H23" s="61" t="s">
        <v>4</v>
      </c>
      <c r="I23" s="21" t="s">
        <v>8</v>
      </c>
      <c r="J23" s="22" t="s">
        <v>84</v>
      </c>
      <c r="K23" s="22" t="s">
        <v>85</v>
      </c>
      <c r="L23" s="22" t="s">
        <v>84</v>
      </c>
      <c r="M23" s="22" t="s">
        <v>85</v>
      </c>
      <c r="N23" s="22" t="s">
        <v>84</v>
      </c>
      <c r="O23" s="22" t="s">
        <v>85</v>
      </c>
      <c r="P23" s="22" t="s">
        <v>84</v>
      </c>
      <c r="Q23" s="22" t="s">
        <v>85</v>
      </c>
      <c r="R23" s="22" t="s">
        <v>84</v>
      </c>
      <c r="S23" s="22" t="s">
        <v>85</v>
      </c>
      <c r="T23" s="22" t="s">
        <v>84</v>
      </c>
      <c r="U23" s="22" t="s">
        <v>85</v>
      </c>
    </row>
    <row r="24" spans="1:21" ht="12.75">
      <c r="A24" s="132" t="s">
        <v>10</v>
      </c>
      <c r="B24" s="112">
        <v>310</v>
      </c>
      <c r="C24" s="133">
        <v>7.41</v>
      </c>
      <c r="D24" s="112">
        <v>522</v>
      </c>
      <c r="E24" s="133">
        <v>12.48</v>
      </c>
      <c r="F24" s="133">
        <v>-1.68</v>
      </c>
      <c r="G24" s="112">
        <v>524</v>
      </c>
      <c r="H24" s="133">
        <v>12.7</v>
      </c>
      <c r="I24" s="132" t="s">
        <v>11</v>
      </c>
      <c r="J24" s="112">
        <v>279</v>
      </c>
      <c r="K24" s="133">
        <v>8.57</v>
      </c>
      <c r="L24" s="112">
        <v>31</v>
      </c>
      <c r="M24" s="133">
        <v>3.34</v>
      </c>
      <c r="N24" s="112">
        <v>26</v>
      </c>
      <c r="O24" s="133">
        <v>3.26</v>
      </c>
      <c r="P24" s="112">
        <v>9</v>
      </c>
      <c r="Q24" s="133">
        <v>3.85</v>
      </c>
      <c r="R24" s="112">
        <v>16</v>
      </c>
      <c r="S24" s="133">
        <v>3.81</v>
      </c>
      <c r="T24" s="112">
        <v>21</v>
      </c>
      <c r="U24" s="133">
        <v>3.81</v>
      </c>
    </row>
    <row r="25" spans="1:21" ht="12.75">
      <c r="A25" s="132" t="s">
        <v>136</v>
      </c>
      <c r="B25" s="112">
        <v>8</v>
      </c>
      <c r="C25" s="133">
        <v>21.33</v>
      </c>
      <c r="D25" s="112">
        <v>0</v>
      </c>
      <c r="E25" s="133">
        <v>0</v>
      </c>
      <c r="F25" s="133">
        <v>8</v>
      </c>
      <c r="G25" s="112">
        <v>3</v>
      </c>
      <c r="H25" s="133">
        <v>7.1</v>
      </c>
      <c r="I25" s="140" t="s">
        <v>63</v>
      </c>
      <c r="J25" s="112">
        <v>7</v>
      </c>
      <c r="K25" s="133">
        <v>24.15</v>
      </c>
      <c r="L25" s="112">
        <v>1</v>
      </c>
      <c r="M25" s="133">
        <v>11.73</v>
      </c>
      <c r="N25" s="112">
        <v>1</v>
      </c>
      <c r="O25" s="133">
        <v>13.59</v>
      </c>
      <c r="P25" s="112">
        <v>1</v>
      </c>
      <c r="Q25" s="133">
        <v>43.44</v>
      </c>
      <c r="R25" s="112">
        <v>0</v>
      </c>
      <c r="S25" s="133">
        <v>0</v>
      </c>
      <c r="T25" s="112">
        <v>0</v>
      </c>
      <c r="U25" s="133">
        <v>0</v>
      </c>
    </row>
    <row r="26" spans="1:21" ht="12.75">
      <c r="A26" s="132" t="s">
        <v>137</v>
      </c>
      <c r="B26" s="112">
        <v>0</v>
      </c>
      <c r="C26" s="133">
        <v>0</v>
      </c>
      <c r="D26" s="112">
        <v>0</v>
      </c>
      <c r="E26" s="133">
        <v>0</v>
      </c>
      <c r="F26" s="133">
        <v>0</v>
      </c>
      <c r="G26" s="112">
        <v>0</v>
      </c>
      <c r="H26" s="133">
        <v>0</v>
      </c>
      <c r="I26" s="132" t="s">
        <v>26</v>
      </c>
      <c r="J26" s="112">
        <v>0</v>
      </c>
      <c r="K26" s="133">
        <v>0</v>
      </c>
      <c r="L26" s="112">
        <v>0</v>
      </c>
      <c r="M26" s="133">
        <v>0</v>
      </c>
      <c r="N26" s="112">
        <v>0</v>
      </c>
      <c r="O26" s="133">
        <v>0</v>
      </c>
      <c r="P26" s="112">
        <v>0</v>
      </c>
      <c r="Q26" s="133">
        <v>0</v>
      </c>
      <c r="R26" s="112">
        <v>0</v>
      </c>
      <c r="S26" s="133">
        <v>0</v>
      </c>
      <c r="T26" s="112">
        <v>0</v>
      </c>
      <c r="U26" s="133">
        <v>0</v>
      </c>
    </row>
    <row r="27" spans="1:21" ht="12.75">
      <c r="A27" s="132" t="s">
        <v>12</v>
      </c>
      <c r="B27" s="112">
        <v>18</v>
      </c>
      <c r="C27" s="133">
        <v>3.36</v>
      </c>
      <c r="D27" s="112">
        <v>18</v>
      </c>
      <c r="E27" s="133">
        <v>3.35</v>
      </c>
      <c r="F27" s="133">
        <v>1</v>
      </c>
      <c r="G27" s="112">
        <v>35</v>
      </c>
      <c r="H27" s="133">
        <v>6.31</v>
      </c>
      <c r="I27" s="132" t="s">
        <v>11</v>
      </c>
      <c r="J27" s="112">
        <v>16</v>
      </c>
      <c r="K27" s="133">
        <v>3.78</v>
      </c>
      <c r="L27" s="112">
        <v>2</v>
      </c>
      <c r="M27" s="133">
        <v>1.78</v>
      </c>
      <c r="N27" s="112">
        <v>2</v>
      </c>
      <c r="O27" s="133">
        <v>2.09</v>
      </c>
      <c r="P27" s="112">
        <v>1</v>
      </c>
      <c r="Q27" s="133">
        <v>3.5</v>
      </c>
      <c r="R27" s="112">
        <v>1</v>
      </c>
      <c r="S27" s="133">
        <v>2</v>
      </c>
      <c r="T27" s="112">
        <v>1</v>
      </c>
      <c r="U27" s="133">
        <v>1.49</v>
      </c>
    </row>
    <row r="28" spans="1:21" ht="12.75">
      <c r="A28" s="132" t="s">
        <v>13</v>
      </c>
      <c r="B28" s="112">
        <v>9</v>
      </c>
      <c r="C28" s="133">
        <v>2.55</v>
      </c>
      <c r="D28" s="112">
        <v>8</v>
      </c>
      <c r="E28" s="133">
        <v>2.27</v>
      </c>
      <c r="F28" s="133">
        <v>1.12</v>
      </c>
      <c r="G28" s="112">
        <v>21</v>
      </c>
      <c r="H28" s="133">
        <v>5.61</v>
      </c>
      <c r="I28" s="132" t="s">
        <v>11</v>
      </c>
      <c r="J28" s="112">
        <v>8</v>
      </c>
      <c r="K28" s="133">
        <v>2.87</v>
      </c>
      <c r="L28" s="112">
        <v>1</v>
      </c>
      <c r="M28" s="133">
        <v>1.35</v>
      </c>
      <c r="N28" s="112">
        <v>1</v>
      </c>
      <c r="O28" s="133">
        <v>1.59</v>
      </c>
      <c r="P28" s="112">
        <v>1</v>
      </c>
      <c r="Q28" s="133">
        <v>5.2</v>
      </c>
      <c r="R28" s="112">
        <v>0</v>
      </c>
      <c r="S28" s="133">
        <v>0</v>
      </c>
      <c r="T28" s="112">
        <v>0</v>
      </c>
      <c r="U28" s="133">
        <v>0</v>
      </c>
    </row>
    <row r="29" spans="1:21" ht="12.75">
      <c r="A29" s="132" t="s">
        <v>17</v>
      </c>
      <c r="B29" s="112">
        <v>5</v>
      </c>
      <c r="C29" s="133">
        <v>18.07</v>
      </c>
      <c r="D29" s="112">
        <v>2</v>
      </c>
      <c r="E29" s="133">
        <v>7.23</v>
      </c>
      <c r="F29" s="133">
        <v>2.5</v>
      </c>
      <c r="G29" s="112">
        <v>2</v>
      </c>
      <c r="H29" s="133">
        <v>6.93</v>
      </c>
      <c r="I29" s="140" t="s">
        <v>24</v>
      </c>
      <c r="J29" s="112">
        <v>4</v>
      </c>
      <c r="K29" s="133">
        <v>18</v>
      </c>
      <c r="L29" s="112">
        <v>1</v>
      </c>
      <c r="M29" s="133">
        <v>18.38</v>
      </c>
      <c r="N29" s="112">
        <v>1</v>
      </c>
      <c r="O29" s="133">
        <v>22.39</v>
      </c>
      <c r="P29" s="112">
        <v>0</v>
      </c>
      <c r="Q29" s="133">
        <v>0</v>
      </c>
      <c r="R29" s="112">
        <v>1</v>
      </c>
      <c r="S29" s="133">
        <v>39.86</v>
      </c>
      <c r="T29" s="112">
        <v>1</v>
      </c>
      <c r="U29" s="133">
        <v>28.72</v>
      </c>
    </row>
    <row r="30" spans="1:21" ht="12.75">
      <c r="A30" s="132" t="s">
        <v>18</v>
      </c>
      <c r="B30" s="112">
        <v>1</v>
      </c>
      <c r="C30" s="133">
        <v>16.2</v>
      </c>
      <c r="D30" s="112">
        <v>1</v>
      </c>
      <c r="E30" s="133">
        <v>14.78</v>
      </c>
      <c r="F30" s="133">
        <v>1.1</v>
      </c>
      <c r="G30" s="112">
        <v>0</v>
      </c>
      <c r="H30" s="133">
        <v>6.08</v>
      </c>
      <c r="I30" s="140" t="s">
        <v>24</v>
      </c>
      <c r="J30" s="112">
        <v>1</v>
      </c>
      <c r="K30" s="133">
        <v>26.19</v>
      </c>
      <c r="L30" s="112">
        <v>0</v>
      </c>
      <c r="M30" s="133">
        <v>0</v>
      </c>
      <c r="N30" s="112">
        <v>0</v>
      </c>
      <c r="O30" s="133">
        <v>0</v>
      </c>
      <c r="P30" s="112">
        <v>0</v>
      </c>
      <c r="Q30" s="133">
        <v>0</v>
      </c>
      <c r="R30" s="112">
        <v>0</v>
      </c>
      <c r="S30" s="133">
        <v>0</v>
      </c>
      <c r="T30" s="112">
        <v>0</v>
      </c>
      <c r="U30" s="133">
        <v>0</v>
      </c>
    </row>
    <row r="31" spans="1:21" ht="12.75">
      <c r="A31" s="132" t="s">
        <v>19</v>
      </c>
      <c r="B31" s="112">
        <v>1</v>
      </c>
      <c r="C31" s="133">
        <v>2.25</v>
      </c>
      <c r="D31" s="112">
        <v>4</v>
      </c>
      <c r="E31" s="133">
        <v>8.87</v>
      </c>
      <c r="F31" s="133">
        <v>-3.93</v>
      </c>
      <c r="G31" s="112">
        <v>8</v>
      </c>
      <c r="H31" s="133">
        <v>17.6</v>
      </c>
      <c r="I31" s="132" t="s">
        <v>11</v>
      </c>
      <c r="J31" s="112">
        <v>1</v>
      </c>
      <c r="K31" s="133">
        <v>2.81</v>
      </c>
      <c r="L31" s="112">
        <v>0</v>
      </c>
      <c r="M31" s="133">
        <v>0</v>
      </c>
      <c r="N31" s="112">
        <v>0</v>
      </c>
      <c r="O31" s="133">
        <v>0</v>
      </c>
      <c r="P31" s="112">
        <v>0</v>
      </c>
      <c r="Q31" s="133">
        <v>0</v>
      </c>
      <c r="R31" s="112">
        <v>0</v>
      </c>
      <c r="S31" s="133">
        <v>0</v>
      </c>
      <c r="T31" s="112">
        <v>0</v>
      </c>
      <c r="U31" s="133">
        <v>0</v>
      </c>
    </row>
    <row r="32" spans="1:21" ht="12.75">
      <c r="A32" s="132" t="s">
        <v>20</v>
      </c>
      <c r="B32" s="112">
        <v>0</v>
      </c>
      <c r="C32" s="133">
        <v>0</v>
      </c>
      <c r="D32" s="112">
        <v>1</v>
      </c>
      <c r="E32" s="133">
        <v>5.66</v>
      </c>
      <c r="F32" s="133">
        <v>-1</v>
      </c>
      <c r="G32" s="112">
        <v>1</v>
      </c>
      <c r="H32" s="133">
        <v>3.4</v>
      </c>
      <c r="I32" s="132" t="s">
        <v>11</v>
      </c>
      <c r="J32" s="112">
        <v>0</v>
      </c>
      <c r="K32" s="133">
        <v>0</v>
      </c>
      <c r="L32" s="112">
        <v>0</v>
      </c>
      <c r="M32" s="133">
        <v>0</v>
      </c>
      <c r="N32" s="112">
        <v>0</v>
      </c>
      <c r="O32" s="133">
        <v>0</v>
      </c>
      <c r="P32" s="112">
        <v>0</v>
      </c>
      <c r="Q32" s="133">
        <v>0</v>
      </c>
      <c r="R32" s="112">
        <v>0</v>
      </c>
      <c r="S32" s="133">
        <v>0</v>
      </c>
      <c r="T32" s="112">
        <v>0</v>
      </c>
      <c r="U32" s="133">
        <v>0</v>
      </c>
    </row>
    <row r="33" spans="1:21" ht="12.75">
      <c r="A33" s="132" t="s">
        <v>21</v>
      </c>
      <c r="B33" s="112">
        <v>2</v>
      </c>
      <c r="C33" s="133">
        <v>4.81</v>
      </c>
      <c r="D33" s="112">
        <v>2</v>
      </c>
      <c r="E33" s="133">
        <v>4.79</v>
      </c>
      <c r="F33" s="133">
        <v>1</v>
      </c>
      <c r="G33" s="112">
        <v>2</v>
      </c>
      <c r="H33" s="133">
        <v>4.28</v>
      </c>
      <c r="I33" s="132" t="s">
        <v>26</v>
      </c>
      <c r="J33" s="112">
        <v>2</v>
      </c>
      <c r="K33" s="133">
        <v>6.16</v>
      </c>
      <c r="L33" s="112">
        <v>0</v>
      </c>
      <c r="M33" s="133">
        <v>0</v>
      </c>
      <c r="N33" s="112">
        <v>0</v>
      </c>
      <c r="O33" s="133">
        <v>0</v>
      </c>
      <c r="P33" s="112">
        <v>0</v>
      </c>
      <c r="Q33" s="133">
        <v>0</v>
      </c>
      <c r="R33" s="112">
        <v>0</v>
      </c>
      <c r="S33" s="133">
        <v>0</v>
      </c>
      <c r="T33" s="112">
        <v>0</v>
      </c>
      <c r="U33" s="133">
        <v>0</v>
      </c>
    </row>
    <row r="34" spans="1:21" ht="12.75">
      <c r="A34" s="132" t="s">
        <v>22</v>
      </c>
      <c r="B34" s="112">
        <v>0</v>
      </c>
      <c r="C34" s="133">
        <v>0</v>
      </c>
      <c r="D34" s="112">
        <v>0</v>
      </c>
      <c r="E34" s="133">
        <v>0</v>
      </c>
      <c r="F34" s="133">
        <v>0</v>
      </c>
      <c r="G34" s="112">
        <v>0</v>
      </c>
      <c r="H34" s="133">
        <v>0</v>
      </c>
      <c r="I34" s="132" t="s">
        <v>26</v>
      </c>
      <c r="J34" s="112">
        <v>0</v>
      </c>
      <c r="K34" s="133">
        <v>0</v>
      </c>
      <c r="L34" s="112">
        <v>0</v>
      </c>
      <c r="M34" s="133">
        <v>0</v>
      </c>
      <c r="N34" s="112">
        <v>0</v>
      </c>
      <c r="O34" s="133">
        <v>0</v>
      </c>
      <c r="P34" s="112">
        <v>0</v>
      </c>
      <c r="Q34" s="133">
        <v>0</v>
      </c>
      <c r="R34" s="112">
        <v>0</v>
      </c>
      <c r="S34" s="133">
        <v>0</v>
      </c>
      <c r="T34" s="112">
        <v>0</v>
      </c>
      <c r="U34" s="133">
        <v>0</v>
      </c>
    </row>
    <row r="35" spans="1:21" ht="12.75">
      <c r="A35" s="132" t="s">
        <v>23</v>
      </c>
      <c r="B35" s="112">
        <v>0</v>
      </c>
      <c r="C35" s="133">
        <v>0</v>
      </c>
      <c r="D35" s="112">
        <v>0</v>
      </c>
      <c r="E35" s="133">
        <v>0</v>
      </c>
      <c r="F35" s="133">
        <v>0</v>
      </c>
      <c r="G35" s="112">
        <v>0</v>
      </c>
      <c r="H35" s="133">
        <v>1.67</v>
      </c>
      <c r="I35" s="132" t="s">
        <v>11</v>
      </c>
      <c r="J35" s="112">
        <v>0</v>
      </c>
      <c r="K35" s="133">
        <v>0</v>
      </c>
      <c r="L35" s="112">
        <v>0</v>
      </c>
      <c r="M35" s="133">
        <v>0</v>
      </c>
      <c r="N35" s="112">
        <v>0</v>
      </c>
      <c r="O35" s="133">
        <v>0</v>
      </c>
      <c r="P35" s="112">
        <v>0</v>
      </c>
      <c r="Q35" s="133">
        <v>0</v>
      </c>
      <c r="R35" s="112">
        <v>0</v>
      </c>
      <c r="S35" s="133">
        <v>0</v>
      </c>
      <c r="T35" s="112">
        <v>0</v>
      </c>
      <c r="U35" s="133">
        <v>0</v>
      </c>
    </row>
    <row r="36" spans="1:21" ht="12.75">
      <c r="A36" s="132" t="s">
        <v>25</v>
      </c>
      <c r="B36" s="112">
        <v>0</v>
      </c>
      <c r="C36" s="133">
        <v>0</v>
      </c>
      <c r="D36" s="112">
        <v>0</v>
      </c>
      <c r="E36" s="133">
        <v>0</v>
      </c>
      <c r="F36" s="133">
        <v>0</v>
      </c>
      <c r="G36" s="112">
        <v>0</v>
      </c>
      <c r="H36" s="133">
        <v>0</v>
      </c>
      <c r="I36" s="132" t="s">
        <v>26</v>
      </c>
      <c r="J36" s="112">
        <v>0</v>
      </c>
      <c r="K36" s="133">
        <v>0</v>
      </c>
      <c r="L36" s="112">
        <v>0</v>
      </c>
      <c r="M36" s="133">
        <v>0</v>
      </c>
      <c r="N36" s="112">
        <v>0</v>
      </c>
      <c r="O36" s="133">
        <v>0</v>
      </c>
      <c r="P36" s="112">
        <v>0</v>
      </c>
      <c r="Q36" s="133">
        <v>0</v>
      </c>
      <c r="R36" s="112">
        <v>0</v>
      </c>
      <c r="S36" s="133">
        <v>0</v>
      </c>
      <c r="T36" s="112">
        <v>0</v>
      </c>
      <c r="U36" s="133">
        <v>0</v>
      </c>
    </row>
    <row r="37" spans="1:21" ht="12.75">
      <c r="A37" s="132" t="s">
        <v>138</v>
      </c>
      <c r="B37" s="112">
        <v>26</v>
      </c>
      <c r="C37" s="133">
        <v>4.46</v>
      </c>
      <c r="D37" s="112">
        <v>18</v>
      </c>
      <c r="E37" s="133">
        <v>3.08</v>
      </c>
      <c r="F37" s="133">
        <v>1.45</v>
      </c>
      <c r="G37" s="112">
        <v>38</v>
      </c>
      <c r="H37" s="133">
        <v>6.3</v>
      </c>
      <c r="I37" s="132" t="s">
        <v>11</v>
      </c>
      <c r="J37" s="112">
        <v>23</v>
      </c>
      <c r="K37" s="133">
        <v>5.01</v>
      </c>
      <c r="L37" s="112">
        <v>3</v>
      </c>
      <c r="M37" s="133">
        <v>2.44</v>
      </c>
      <c r="N37" s="112">
        <v>3</v>
      </c>
      <c r="O37" s="133">
        <v>2.87</v>
      </c>
      <c r="P37" s="112">
        <v>2</v>
      </c>
      <c r="Q37" s="133">
        <v>6.36</v>
      </c>
      <c r="R37" s="112">
        <v>1</v>
      </c>
      <c r="S37" s="133">
        <v>1.83</v>
      </c>
      <c r="T37" s="112">
        <v>1</v>
      </c>
      <c r="U37" s="133">
        <v>1.37</v>
      </c>
    </row>
    <row r="39" spans="1:9" ht="15">
      <c r="A39" s="18"/>
      <c r="B39" s="18"/>
      <c r="C39" s="18"/>
      <c r="D39" s="131" t="s">
        <v>163</v>
      </c>
      <c r="E39" s="18"/>
      <c r="F39" s="18"/>
      <c r="G39" s="18"/>
      <c r="H39" s="18"/>
      <c r="I39" s="18"/>
    </row>
    <row r="40" spans="1:9" ht="15">
      <c r="A40" s="18"/>
      <c r="B40" s="18"/>
      <c r="C40" s="18"/>
      <c r="D40" s="19" t="s">
        <v>75</v>
      </c>
      <c r="E40" s="18"/>
      <c r="F40" s="18"/>
      <c r="G40" s="18"/>
      <c r="H40" s="18"/>
      <c r="I40" s="18"/>
    </row>
    <row r="41" spans="1:21" ht="12.75">
      <c r="A41" s="134" t="s">
        <v>72</v>
      </c>
      <c r="B41" s="136">
        <v>2020</v>
      </c>
      <c r="C41" s="137"/>
      <c r="D41" s="136">
        <v>2019</v>
      </c>
      <c r="E41" s="137"/>
      <c r="F41" s="138" t="s">
        <v>5</v>
      </c>
      <c r="G41" s="136" t="s">
        <v>73</v>
      </c>
      <c r="H41" s="137"/>
      <c r="I41" s="138" t="s">
        <v>7</v>
      </c>
      <c r="J41" s="247" t="s">
        <v>78</v>
      </c>
      <c r="K41" s="247"/>
      <c r="L41" s="247" t="s">
        <v>79</v>
      </c>
      <c r="M41" s="247"/>
      <c r="N41" s="247" t="s">
        <v>80</v>
      </c>
      <c r="O41" s="247"/>
      <c r="P41" s="247" t="s">
        <v>81</v>
      </c>
      <c r="Q41" s="247"/>
      <c r="R41" s="247" t="s">
        <v>82</v>
      </c>
      <c r="S41" s="247"/>
      <c r="T41" s="247" t="s">
        <v>83</v>
      </c>
      <c r="U41" s="247"/>
    </row>
    <row r="42" spans="1:21" ht="12.75">
      <c r="A42" s="135"/>
      <c r="B42" s="102" t="s">
        <v>3</v>
      </c>
      <c r="C42" s="102" t="s">
        <v>4</v>
      </c>
      <c r="D42" s="102" t="s">
        <v>3</v>
      </c>
      <c r="E42" s="102" t="s">
        <v>4</v>
      </c>
      <c r="F42" s="139" t="s">
        <v>6</v>
      </c>
      <c r="G42" s="102" t="s">
        <v>3</v>
      </c>
      <c r="H42" s="102" t="s">
        <v>4</v>
      </c>
      <c r="I42" s="139" t="s">
        <v>8</v>
      </c>
      <c r="J42" s="22" t="s">
        <v>84</v>
      </c>
      <c r="K42" s="22" t="s">
        <v>85</v>
      </c>
      <c r="L42" s="22" t="s">
        <v>84</v>
      </c>
      <c r="M42" s="22" t="s">
        <v>85</v>
      </c>
      <c r="N42" s="22" t="s">
        <v>84</v>
      </c>
      <c r="O42" s="22" t="s">
        <v>85</v>
      </c>
      <c r="P42" s="22" t="s">
        <v>84</v>
      </c>
      <c r="Q42" s="22" t="s">
        <v>85</v>
      </c>
      <c r="R42" s="22" t="s">
        <v>84</v>
      </c>
      <c r="S42" s="22" t="s">
        <v>85</v>
      </c>
      <c r="T42" s="22" t="s">
        <v>84</v>
      </c>
      <c r="U42" s="22" t="s">
        <v>85</v>
      </c>
    </row>
    <row r="43" spans="1:21" ht="12.75">
      <c r="A43" s="132" t="s">
        <v>10</v>
      </c>
      <c r="B43" s="112">
        <v>7</v>
      </c>
      <c r="C43" s="133">
        <v>0.17</v>
      </c>
      <c r="D43" s="112">
        <v>21</v>
      </c>
      <c r="E43" s="133">
        <v>0.5</v>
      </c>
      <c r="F43" s="133">
        <v>-3</v>
      </c>
      <c r="G43" s="112">
        <v>22</v>
      </c>
      <c r="H43" s="133">
        <v>0.56</v>
      </c>
      <c r="I43" s="132" t="s">
        <v>11</v>
      </c>
      <c r="J43" s="112">
        <v>7</v>
      </c>
      <c r="K43" s="133">
        <v>0.22</v>
      </c>
      <c r="L43" s="112">
        <v>0</v>
      </c>
      <c r="M43" s="133">
        <v>0</v>
      </c>
      <c r="N43" s="112">
        <v>0</v>
      </c>
      <c r="O43" s="133">
        <v>0</v>
      </c>
      <c r="P43" s="112">
        <v>0</v>
      </c>
      <c r="Q43" s="133">
        <v>0</v>
      </c>
      <c r="R43" s="112">
        <v>0</v>
      </c>
      <c r="S43" s="133">
        <v>0</v>
      </c>
      <c r="T43" s="112">
        <v>0</v>
      </c>
      <c r="U43" s="133">
        <v>0</v>
      </c>
    </row>
    <row r="44" spans="1:21" ht="12.75">
      <c r="A44" s="132" t="s">
        <v>136</v>
      </c>
      <c r="B44" s="112">
        <v>0</v>
      </c>
      <c r="C44" s="133">
        <v>0</v>
      </c>
      <c r="D44" s="112">
        <v>0</v>
      </c>
      <c r="E44" s="133">
        <v>0</v>
      </c>
      <c r="F44" s="133">
        <v>0</v>
      </c>
      <c r="G44" s="112">
        <v>0</v>
      </c>
      <c r="H44" s="133">
        <v>0</v>
      </c>
      <c r="I44" s="132" t="s">
        <v>26</v>
      </c>
      <c r="J44" s="112">
        <v>0</v>
      </c>
      <c r="K44" s="133">
        <v>0</v>
      </c>
      <c r="L44" s="112">
        <v>0</v>
      </c>
      <c r="M44" s="133">
        <v>0</v>
      </c>
      <c r="N44" s="112">
        <v>0</v>
      </c>
      <c r="O44" s="133">
        <v>0</v>
      </c>
      <c r="P44" s="112">
        <v>0</v>
      </c>
      <c r="Q44" s="133">
        <v>0</v>
      </c>
      <c r="R44" s="112">
        <v>0</v>
      </c>
      <c r="S44" s="133">
        <v>0</v>
      </c>
      <c r="T44" s="112">
        <v>0</v>
      </c>
      <c r="U44" s="133">
        <v>0</v>
      </c>
    </row>
    <row r="45" spans="1:21" ht="12.75">
      <c r="A45" s="132" t="s">
        <v>137</v>
      </c>
      <c r="B45" s="112">
        <v>0</v>
      </c>
      <c r="C45" s="133">
        <v>0</v>
      </c>
      <c r="D45" s="112">
        <v>0</v>
      </c>
      <c r="E45" s="133">
        <v>0</v>
      </c>
      <c r="F45" s="133">
        <v>0</v>
      </c>
      <c r="G45" s="112">
        <v>0</v>
      </c>
      <c r="H45" s="133">
        <v>0</v>
      </c>
      <c r="I45" s="132" t="s">
        <v>26</v>
      </c>
      <c r="J45" s="112">
        <v>0</v>
      </c>
      <c r="K45" s="133">
        <v>0</v>
      </c>
      <c r="L45" s="112">
        <v>0</v>
      </c>
      <c r="M45" s="133">
        <v>0</v>
      </c>
      <c r="N45" s="112">
        <v>0</v>
      </c>
      <c r="O45" s="133">
        <v>0</v>
      </c>
      <c r="P45" s="112">
        <v>0</v>
      </c>
      <c r="Q45" s="133">
        <v>0</v>
      </c>
      <c r="R45" s="112">
        <v>0</v>
      </c>
      <c r="S45" s="133">
        <v>0</v>
      </c>
      <c r="T45" s="112">
        <v>0</v>
      </c>
      <c r="U45" s="133">
        <v>0</v>
      </c>
    </row>
    <row r="46" spans="1:21" ht="12.75">
      <c r="A46" s="132" t="s">
        <v>12</v>
      </c>
      <c r="B46" s="112">
        <v>1</v>
      </c>
      <c r="C46" s="133">
        <v>0.19</v>
      </c>
      <c r="D46" s="112">
        <v>1</v>
      </c>
      <c r="E46" s="133">
        <v>0.19</v>
      </c>
      <c r="F46" s="133">
        <v>1</v>
      </c>
      <c r="G46" s="112">
        <v>2</v>
      </c>
      <c r="H46" s="133">
        <v>0.32</v>
      </c>
      <c r="I46" s="132" t="s">
        <v>11</v>
      </c>
      <c r="J46" s="112">
        <v>1</v>
      </c>
      <c r="K46" s="133">
        <v>0.24</v>
      </c>
      <c r="L46" s="112">
        <v>0</v>
      </c>
      <c r="M46" s="133">
        <v>0</v>
      </c>
      <c r="N46" s="112">
        <v>0</v>
      </c>
      <c r="O46" s="133">
        <v>0</v>
      </c>
      <c r="P46" s="112">
        <v>0</v>
      </c>
      <c r="Q46" s="133">
        <v>0</v>
      </c>
      <c r="R46" s="112">
        <v>0</v>
      </c>
      <c r="S46" s="133">
        <v>0</v>
      </c>
      <c r="T46" s="112">
        <v>0</v>
      </c>
      <c r="U46" s="133">
        <v>0</v>
      </c>
    </row>
    <row r="47" spans="1:21" ht="12.75">
      <c r="A47" s="132" t="s">
        <v>13</v>
      </c>
      <c r="B47" s="112">
        <v>1</v>
      </c>
      <c r="C47" s="133">
        <v>0.28</v>
      </c>
      <c r="D47" s="112">
        <v>1</v>
      </c>
      <c r="E47" s="133">
        <v>0.28</v>
      </c>
      <c r="F47" s="133">
        <v>-1</v>
      </c>
      <c r="G47" s="112">
        <v>1</v>
      </c>
      <c r="H47" s="133">
        <v>0.27</v>
      </c>
      <c r="I47" s="132" t="s">
        <v>26</v>
      </c>
      <c r="J47" s="112">
        <v>1</v>
      </c>
      <c r="K47" s="133">
        <v>0.36</v>
      </c>
      <c r="L47" s="112">
        <v>0</v>
      </c>
      <c r="M47" s="133">
        <v>0</v>
      </c>
      <c r="N47" s="112">
        <v>0</v>
      </c>
      <c r="O47" s="133">
        <v>0</v>
      </c>
      <c r="P47" s="112">
        <v>0</v>
      </c>
      <c r="Q47" s="133">
        <v>0</v>
      </c>
      <c r="R47" s="112">
        <v>0</v>
      </c>
      <c r="S47" s="133">
        <v>0</v>
      </c>
      <c r="T47" s="112">
        <v>0</v>
      </c>
      <c r="U47" s="133">
        <v>0</v>
      </c>
    </row>
    <row r="48" spans="1:21" ht="12.75">
      <c r="A48" s="132" t="s">
        <v>17</v>
      </c>
      <c r="B48" s="112">
        <v>0</v>
      </c>
      <c r="C48" s="133">
        <v>0</v>
      </c>
      <c r="D48" s="112">
        <v>0</v>
      </c>
      <c r="E48" s="133">
        <v>0</v>
      </c>
      <c r="F48" s="133">
        <v>0</v>
      </c>
      <c r="G48" s="112">
        <v>0</v>
      </c>
      <c r="H48" s="133">
        <v>0</v>
      </c>
      <c r="I48" s="132" t="s">
        <v>26</v>
      </c>
      <c r="J48" s="112">
        <v>0</v>
      </c>
      <c r="K48" s="133">
        <v>0</v>
      </c>
      <c r="L48" s="112">
        <v>0</v>
      </c>
      <c r="M48" s="133">
        <v>0</v>
      </c>
      <c r="N48" s="112">
        <v>0</v>
      </c>
      <c r="O48" s="133">
        <v>0</v>
      </c>
      <c r="P48" s="112">
        <v>0</v>
      </c>
      <c r="Q48" s="133">
        <v>0</v>
      </c>
      <c r="R48" s="112">
        <v>0</v>
      </c>
      <c r="S48" s="133">
        <v>0</v>
      </c>
      <c r="T48" s="112">
        <v>0</v>
      </c>
      <c r="U48" s="133">
        <v>0</v>
      </c>
    </row>
    <row r="49" spans="1:21" ht="12.75">
      <c r="A49" s="132" t="s">
        <v>18</v>
      </c>
      <c r="B49" s="112">
        <v>0</v>
      </c>
      <c r="C49" s="133">
        <v>0</v>
      </c>
      <c r="D49" s="112">
        <v>0</v>
      </c>
      <c r="E49" s="133">
        <v>0</v>
      </c>
      <c r="F49" s="133">
        <v>0</v>
      </c>
      <c r="G49" s="112">
        <v>0</v>
      </c>
      <c r="H49" s="133">
        <v>0</v>
      </c>
      <c r="I49" s="132" t="s">
        <v>26</v>
      </c>
      <c r="J49" s="112">
        <v>0</v>
      </c>
      <c r="K49" s="133">
        <v>0</v>
      </c>
      <c r="L49" s="112">
        <v>0</v>
      </c>
      <c r="M49" s="133">
        <v>0</v>
      </c>
      <c r="N49" s="112">
        <v>0</v>
      </c>
      <c r="O49" s="133">
        <v>0</v>
      </c>
      <c r="P49" s="112">
        <v>0</v>
      </c>
      <c r="Q49" s="133">
        <v>0</v>
      </c>
      <c r="R49" s="112">
        <v>0</v>
      </c>
      <c r="S49" s="133">
        <v>0</v>
      </c>
      <c r="T49" s="112">
        <v>0</v>
      </c>
      <c r="U49" s="133">
        <v>0</v>
      </c>
    </row>
    <row r="50" spans="1:21" ht="12.75">
      <c r="A50" s="132" t="s">
        <v>19</v>
      </c>
      <c r="B50" s="112">
        <v>0</v>
      </c>
      <c r="C50" s="133">
        <v>0</v>
      </c>
      <c r="D50" s="112">
        <v>0</v>
      </c>
      <c r="E50" s="133">
        <v>0</v>
      </c>
      <c r="F50" s="133">
        <v>0</v>
      </c>
      <c r="G50" s="112">
        <v>0</v>
      </c>
      <c r="H50" s="133">
        <v>0</v>
      </c>
      <c r="I50" s="132" t="s">
        <v>26</v>
      </c>
      <c r="J50" s="112">
        <v>0</v>
      </c>
      <c r="K50" s="133">
        <v>0</v>
      </c>
      <c r="L50" s="112">
        <v>0</v>
      </c>
      <c r="M50" s="133">
        <v>0</v>
      </c>
      <c r="N50" s="112">
        <v>0</v>
      </c>
      <c r="O50" s="133">
        <v>0</v>
      </c>
      <c r="P50" s="112">
        <v>0</v>
      </c>
      <c r="Q50" s="133">
        <v>0</v>
      </c>
      <c r="R50" s="112">
        <v>0</v>
      </c>
      <c r="S50" s="133">
        <v>0</v>
      </c>
      <c r="T50" s="112">
        <v>0</v>
      </c>
      <c r="U50" s="133">
        <v>0</v>
      </c>
    </row>
    <row r="51" spans="1:21" ht="12.75">
      <c r="A51" s="132" t="s">
        <v>20</v>
      </c>
      <c r="B51" s="112">
        <v>0</v>
      </c>
      <c r="C51" s="133">
        <v>0</v>
      </c>
      <c r="D51" s="112">
        <v>0</v>
      </c>
      <c r="E51" s="133">
        <v>0</v>
      </c>
      <c r="F51" s="133">
        <v>0</v>
      </c>
      <c r="G51" s="112">
        <v>0</v>
      </c>
      <c r="H51" s="133">
        <v>0</v>
      </c>
      <c r="I51" s="132" t="s">
        <v>26</v>
      </c>
      <c r="J51" s="112">
        <v>0</v>
      </c>
      <c r="K51" s="133">
        <v>0</v>
      </c>
      <c r="L51" s="112">
        <v>0</v>
      </c>
      <c r="M51" s="133">
        <v>0</v>
      </c>
      <c r="N51" s="112">
        <v>0</v>
      </c>
      <c r="O51" s="133">
        <v>0</v>
      </c>
      <c r="P51" s="112">
        <v>0</v>
      </c>
      <c r="Q51" s="133">
        <v>0</v>
      </c>
      <c r="R51" s="112">
        <v>0</v>
      </c>
      <c r="S51" s="133">
        <v>0</v>
      </c>
      <c r="T51" s="112">
        <v>0</v>
      </c>
      <c r="U51" s="133">
        <v>0</v>
      </c>
    </row>
    <row r="52" spans="1:21" ht="12.75">
      <c r="A52" s="132" t="s">
        <v>21</v>
      </c>
      <c r="B52" s="112">
        <v>0</v>
      </c>
      <c r="C52" s="133">
        <v>0</v>
      </c>
      <c r="D52" s="112">
        <v>0</v>
      </c>
      <c r="E52" s="133">
        <v>0</v>
      </c>
      <c r="F52" s="133">
        <v>0</v>
      </c>
      <c r="G52" s="112">
        <v>0</v>
      </c>
      <c r="H52" s="133">
        <v>0</v>
      </c>
      <c r="I52" s="132" t="s">
        <v>26</v>
      </c>
      <c r="J52" s="112">
        <v>0</v>
      </c>
      <c r="K52" s="133">
        <v>0</v>
      </c>
      <c r="L52" s="112">
        <v>0</v>
      </c>
      <c r="M52" s="133">
        <v>0</v>
      </c>
      <c r="N52" s="112">
        <v>0</v>
      </c>
      <c r="O52" s="133">
        <v>0</v>
      </c>
      <c r="P52" s="112">
        <v>0</v>
      </c>
      <c r="Q52" s="133">
        <v>0</v>
      </c>
      <c r="R52" s="112">
        <v>0</v>
      </c>
      <c r="S52" s="133">
        <v>0</v>
      </c>
      <c r="T52" s="112">
        <v>0</v>
      </c>
      <c r="U52" s="133">
        <v>0</v>
      </c>
    </row>
    <row r="53" spans="1:21" ht="12.75">
      <c r="A53" s="132" t="s">
        <v>22</v>
      </c>
      <c r="B53" s="112">
        <v>0</v>
      </c>
      <c r="C53" s="133">
        <v>0</v>
      </c>
      <c r="D53" s="112">
        <v>0</v>
      </c>
      <c r="E53" s="133">
        <v>0</v>
      </c>
      <c r="F53" s="133">
        <v>0</v>
      </c>
      <c r="G53" s="112">
        <v>0</v>
      </c>
      <c r="H53" s="133">
        <v>0</v>
      </c>
      <c r="I53" s="132" t="s">
        <v>26</v>
      </c>
      <c r="J53" s="112">
        <v>0</v>
      </c>
      <c r="K53" s="133">
        <v>0</v>
      </c>
      <c r="L53" s="112">
        <v>0</v>
      </c>
      <c r="M53" s="133">
        <v>0</v>
      </c>
      <c r="N53" s="112">
        <v>0</v>
      </c>
      <c r="O53" s="133">
        <v>0</v>
      </c>
      <c r="P53" s="112">
        <v>0</v>
      </c>
      <c r="Q53" s="133">
        <v>0</v>
      </c>
      <c r="R53" s="112">
        <v>0</v>
      </c>
      <c r="S53" s="133">
        <v>0</v>
      </c>
      <c r="T53" s="112">
        <v>0</v>
      </c>
      <c r="U53" s="133">
        <v>0</v>
      </c>
    </row>
    <row r="54" spans="1:21" ht="12.75">
      <c r="A54" s="132" t="s">
        <v>23</v>
      </c>
      <c r="B54" s="112">
        <v>0</v>
      </c>
      <c r="C54" s="133">
        <v>0</v>
      </c>
      <c r="D54" s="112">
        <v>0</v>
      </c>
      <c r="E54" s="133">
        <v>0</v>
      </c>
      <c r="F54" s="133">
        <v>0</v>
      </c>
      <c r="G54" s="112">
        <v>0</v>
      </c>
      <c r="H54" s="133">
        <v>0</v>
      </c>
      <c r="I54" s="132" t="s">
        <v>26</v>
      </c>
      <c r="J54" s="112">
        <v>0</v>
      </c>
      <c r="K54" s="133">
        <v>0</v>
      </c>
      <c r="L54" s="112">
        <v>0</v>
      </c>
      <c r="M54" s="133">
        <v>0</v>
      </c>
      <c r="N54" s="112">
        <v>0</v>
      </c>
      <c r="O54" s="133">
        <v>0</v>
      </c>
      <c r="P54" s="112">
        <v>0</v>
      </c>
      <c r="Q54" s="133">
        <v>0</v>
      </c>
      <c r="R54" s="112">
        <v>0</v>
      </c>
      <c r="S54" s="133">
        <v>0</v>
      </c>
      <c r="T54" s="112">
        <v>0</v>
      </c>
      <c r="U54" s="133">
        <v>0</v>
      </c>
    </row>
    <row r="55" spans="1:21" ht="12.75">
      <c r="A55" s="132" t="s">
        <v>25</v>
      </c>
      <c r="B55" s="112">
        <v>0</v>
      </c>
      <c r="C55" s="133">
        <v>0</v>
      </c>
      <c r="D55" s="112">
        <v>0</v>
      </c>
      <c r="E55" s="133">
        <v>0</v>
      </c>
      <c r="F55" s="133">
        <v>0</v>
      </c>
      <c r="G55" s="112">
        <v>0</v>
      </c>
      <c r="H55" s="133">
        <v>0</v>
      </c>
      <c r="I55" s="132" t="s">
        <v>26</v>
      </c>
      <c r="J55" s="112">
        <v>0</v>
      </c>
      <c r="K55" s="133">
        <v>0</v>
      </c>
      <c r="L55" s="112">
        <v>0</v>
      </c>
      <c r="M55" s="133">
        <v>0</v>
      </c>
      <c r="N55" s="112">
        <v>0</v>
      </c>
      <c r="O55" s="133">
        <v>0</v>
      </c>
      <c r="P55" s="112">
        <v>0</v>
      </c>
      <c r="Q55" s="133">
        <v>0</v>
      </c>
      <c r="R55" s="112">
        <v>0</v>
      </c>
      <c r="S55" s="133">
        <v>0</v>
      </c>
      <c r="T55" s="112">
        <v>0</v>
      </c>
      <c r="U55" s="133">
        <v>0</v>
      </c>
    </row>
    <row r="56" spans="1:21" ht="12.75">
      <c r="A56" s="132" t="s">
        <v>138</v>
      </c>
      <c r="B56" s="112">
        <v>1</v>
      </c>
      <c r="C56" s="133">
        <v>0.17</v>
      </c>
      <c r="D56" s="112">
        <v>1</v>
      </c>
      <c r="E56" s="133">
        <v>0.17</v>
      </c>
      <c r="F56" s="133">
        <v>1</v>
      </c>
      <c r="G56" s="112">
        <v>2</v>
      </c>
      <c r="H56" s="133">
        <v>0.33</v>
      </c>
      <c r="I56" s="132" t="s">
        <v>11</v>
      </c>
      <c r="J56" s="112">
        <v>1</v>
      </c>
      <c r="K56" s="133">
        <v>0.22</v>
      </c>
      <c r="L56" s="112">
        <v>0</v>
      </c>
      <c r="M56" s="133">
        <v>0</v>
      </c>
      <c r="N56" s="112">
        <v>0</v>
      </c>
      <c r="O56" s="133">
        <v>0</v>
      </c>
      <c r="P56" s="112">
        <v>0</v>
      </c>
      <c r="Q56" s="133">
        <v>0</v>
      </c>
      <c r="R56" s="112">
        <v>0</v>
      </c>
      <c r="S56" s="133">
        <v>0</v>
      </c>
      <c r="T56" s="112">
        <v>0</v>
      </c>
      <c r="U56" s="133">
        <v>0</v>
      </c>
    </row>
    <row r="58" spans="1:9" ht="15">
      <c r="A58" s="18"/>
      <c r="B58" s="18"/>
      <c r="C58" s="18"/>
      <c r="D58" s="131" t="s">
        <v>163</v>
      </c>
      <c r="E58" s="18"/>
      <c r="F58" s="18"/>
      <c r="G58" s="18"/>
      <c r="H58" s="18"/>
      <c r="I58" s="18"/>
    </row>
    <row r="59" spans="1:9" ht="15">
      <c r="A59" s="18"/>
      <c r="B59" s="18"/>
      <c r="C59" s="18"/>
      <c r="D59" s="19" t="s">
        <v>76</v>
      </c>
      <c r="E59" s="18"/>
      <c r="F59" s="18"/>
      <c r="G59" s="18"/>
      <c r="H59" s="18"/>
      <c r="I59" s="18"/>
    </row>
    <row r="60" spans="1:21" ht="12.75">
      <c r="A60" s="134" t="s">
        <v>72</v>
      </c>
      <c r="B60" s="136">
        <v>2020</v>
      </c>
      <c r="C60" s="137"/>
      <c r="D60" s="136">
        <v>2019</v>
      </c>
      <c r="E60" s="137"/>
      <c r="F60" s="138" t="s">
        <v>5</v>
      </c>
      <c r="G60" s="136" t="s">
        <v>73</v>
      </c>
      <c r="H60" s="137"/>
      <c r="I60" s="138" t="s">
        <v>7</v>
      </c>
      <c r="J60" s="247" t="s">
        <v>78</v>
      </c>
      <c r="K60" s="247"/>
      <c r="L60" s="247" t="s">
        <v>79</v>
      </c>
      <c r="M60" s="247"/>
      <c r="N60" s="247" t="s">
        <v>80</v>
      </c>
      <c r="O60" s="247"/>
      <c r="P60" s="247" t="s">
        <v>81</v>
      </c>
      <c r="Q60" s="247"/>
      <c r="R60" s="247" t="s">
        <v>82</v>
      </c>
      <c r="S60" s="247"/>
      <c r="T60" s="247" t="s">
        <v>83</v>
      </c>
      <c r="U60" s="247"/>
    </row>
    <row r="61" spans="1:21" ht="12.75">
      <c r="A61" s="135"/>
      <c r="B61" s="102" t="s">
        <v>3</v>
      </c>
      <c r="C61" s="102" t="s">
        <v>4</v>
      </c>
      <c r="D61" s="102" t="s">
        <v>3</v>
      </c>
      <c r="E61" s="102" t="s">
        <v>4</v>
      </c>
      <c r="F61" s="139" t="s">
        <v>6</v>
      </c>
      <c r="G61" s="102" t="s">
        <v>3</v>
      </c>
      <c r="H61" s="102" t="s">
        <v>4</v>
      </c>
      <c r="I61" s="139" t="s">
        <v>8</v>
      </c>
      <c r="J61" s="22" t="s">
        <v>84</v>
      </c>
      <c r="K61" s="22" t="s">
        <v>85</v>
      </c>
      <c r="L61" s="22" t="s">
        <v>84</v>
      </c>
      <c r="M61" s="22" t="s">
        <v>85</v>
      </c>
      <c r="N61" s="22" t="s">
        <v>84</v>
      </c>
      <c r="O61" s="22" t="s">
        <v>85</v>
      </c>
      <c r="P61" s="22" t="s">
        <v>84</v>
      </c>
      <c r="Q61" s="22" t="s">
        <v>85</v>
      </c>
      <c r="R61" s="22" t="s">
        <v>84</v>
      </c>
      <c r="S61" s="22" t="s">
        <v>85</v>
      </c>
      <c r="T61" s="22" t="s">
        <v>84</v>
      </c>
      <c r="U61" s="22" t="s">
        <v>85</v>
      </c>
    </row>
    <row r="62" spans="1:21" ht="12.75">
      <c r="A62" s="132" t="s">
        <v>10</v>
      </c>
      <c r="B62" s="112">
        <v>31251</v>
      </c>
      <c r="C62" s="113">
        <v>747.3</v>
      </c>
      <c r="D62" s="112">
        <v>32082</v>
      </c>
      <c r="E62" s="113">
        <v>767.2</v>
      </c>
      <c r="F62" s="133">
        <v>-1.03</v>
      </c>
      <c r="G62" s="112">
        <v>29568</v>
      </c>
      <c r="H62" s="113">
        <v>712.8</v>
      </c>
      <c r="I62" s="132" t="s">
        <v>26</v>
      </c>
      <c r="J62" s="112">
        <v>23978</v>
      </c>
      <c r="K62" s="113">
        <v>737</v>
      </c>
      <c r="L62" s="112">
        <v>7273</v>
      </c>
      <c r="M62" s="113">
        <v>783.7</v>
      </c>
      <c r="N62" s="112">
        <v>5533</v>
      </c>
      <c r="O62" s="113">
        <v>693.5</v>
      </c>
      <c r="P62" s="112">
        <v>2275</v>
      </c>
      <c r="Q62" s="113">
        <v>974</v>
      </c>
      <c r="R62" s="112">
        <v>2813</v>
      </c>
      <c r="S62" s="113">
        <v>669.3</v>
      </c>
      <c r="T62" s="112">
        <v>4553</v>
      </c>
      <c r="U62" s="113">
        <v>827.1</v>
      </c>
    </row>
    <row r="63" spans="1:21" ht="12.75">
      <c r="A63" s="132" t="s">
        <v>136</v>
      </c>
      <c r="B63" s="112">
        <v>280</v>
      </c>
      <c r="C63" s="113">
        <v>746.4</v>
      </c>
      <c r="D63" s="112">
        <v>267</v>
      </c>
      <c r="E63" s="113">
        <v>701</v>
      </c>
      <c r="F63" s="133">
        <v>1.06</v>
      </c>
      <c r="G63" s="112">
        <v>189</v>
      </c>
      <c r="H63" s="113">
        <v>482.2</v>
      </c>
      <c r="I63" s="140" t="s">
        <v>63</v>
      </c>
      <c r="J63" s="112">
        <v>213</v>
      </c>
      <c r="K63" s="113">
        <v>734.8</v>
      </c>
      <c r="L63" s="112">
        <v>67</v>
      </c>
      <c r="M63" s="113">
        <v>786.2</v>
      </c>
      <c r="N63" s="112">
        <v>62</v>
      </c>
      <c r="O63" s="113">
        <v>842.8</v>
      </c>
      <c r="P63" s="112">
        <v>26</v>
      </c>
      <c r="Q63" s="113">
        <v>1129.5</v>
      </c>
      <c r="R63" s="112">
        <v>33</v>
      </c>
      <c r="S63" s="113">
        <v>866.4</v>
      </c>
      <c r="T63" s="112">
        <v>38</v>
      </c>
      <c r="U63" s="113">
        <v>763.8</v>
      </c>
    </row>
    <row r="64" spans="1:21" ht="12.75">
      <c r="A64" s="132" t="s">
        <v>137</v>
      </c>
      <c r="B64" s="112">
        <v>89</v>
      </c>
      <c r="C64" s="113">
        <v>986.1</v>
      </c>
      <c r="D64" s="112">
        <v>72</v>
      </c>
      <c r="E64" s="113">
        <v>793.1</v>
      </c>
      <c r="F64" s="133">
        <v>1.24</v>
      </c>
      <c r="G64" s="112">
        <v>79</v>
      </c>
      <c r="H64" s="113">
        <v>860.6</v>
      </c>
      <c r="I64" s="132" t="s">
        <v>26</v>
      </c>
      <c r="J64" s="112">
        <v>62</v>
      </c>
      <c r="K64" s="113">
        <v>897.6</v>
      </c>
      <c r="L64" s="112">
        <v>27</v>
      </c>
      <c r="M64" s="113">
        <v>1274.8</v>
      </c>
      <c r="N64" s="112">
        <v>23</v>
      </c>
      <c r="O64" s="113">
        <v>1245.9</v>
      </c>
      <c r="P64" s="112">
        <v>8</v>
      </c>
      <c r="Q64" s="113">
        <v>1449.3</v>
      </c>
      <c r="R64" s="112">
        <v>12</v>
      </c>
      <c r="S64" s="113">
        <v>1209.7</v>
      </c>
      <c r="T64" s="112">
        <v>16</v>
      </c>
      <c r="U64" s="113">
        <v>1265.8</v>
      </c>
    </row>
    <row r="65" spans="1:21" ht="12.75">
      <c r="A65" s="132" t="s">
        <v>12</v>
      </c>
      <c r="B65" s="112">
        <v>2654</v>
      </c>
      <c r="C65" s="113">
        <v>495.3</v>
      </c>
      <c r="D65" s="112">
        <v>2805</v>
      </c>
      <c r="E65" s="113">
        <v>521.4</v>
      </c>
      <c r="F65" s="133">
        <v>-1.05</v>
      </c>
      <c r="G65" s="112">
        <v>2560</v>
      </c>
      <c r="H65" s="113">
        <v>461.3</v>
      </c>
      <c r="I65" s="132" t="s">
        <v>26</v>
      </c>
      <c r="J65" s="112">
        <v>1983</v>
      </c>
      <c r="K65" s="113">
        <v>468.4</v>
      </c>
      <c r="L65" s="112">
        <v>671</v>
      </c>
      <c r="M65" s="113">
        <v>596.3</v>
      </c>
      <c r="N65" s="112">
        <v>630</v>
      </c>
      <c r="O65" s="113">
        <v>659.8</v>
      </c>
      <c r="P65" s="112">
        <v>281</v>
      </c>
      <c r="Q65" s="113">
        <v>982.4</v>
      </c>
      <c r="R65" s="112">
        <v>312</v>
      </c>
      <c r="S65" s="113">
        <v>624.4</v>
      </c>
      <c r="T65" s="112">
        <v>353</v>
      </c>
      <c r="U65" s="113">
        <v>526.8</v>
      </c>
    </row>
    <row r="66" spans="1:21" ht="12.75">
      <c r="A66" s="132" t="s">
        <v>13</v>
      </c>
      <c r="B66" s="112">
        <v>1516</v>
      </c>
      <c r="C66" s="113">
        <v>430</v>
      </c>
      <c r="D66" s="112">
        <v>1612</v>
      </c>
      <c r="E66" s="113">
        <v>457.8</v>
      </c>
      <c r="F66" s="133">
        <v>-1.06</v>
      </c>
      <c r="G66" s="112">
        <v>1478</v>
      </c>
      <c r="H66" s="113">
        <v>401.4</v>
      </c>
      <c r="I66" s="132" t="s">
        <v>26</v>
      </c>
      <c r="J66" s="112">
        <v>1119</v>
      </c>
      <c r="K66" s="113">
        <v>401.4</v>
      </c>
      <c r="L66" s="112">
        <v>397</v>
      </c>
      <c r="M66" s="113">
        <v>537.6</v>
      </c>
      <c r="N66" s="112">
        <v>376</v>
      </c>
      <c r="O66" s="113">
        <v>598</v>
      </c>
      <c r="P66" s="112">
        <v>179</v>
      </c>
      <c r="Q66" s="113">
        <v>930.6</v>
      </c>
      <c r="R66" s="112">
        <v>180</v>
      </c>
      <c r="S66" s="113">
        <v>561.5</v>
      </c>
      <c r="T66" s="112">
        <v>201</v>
      </c>
      <c r="U66" s="113">
        <v>467.2</v>
      </c>
    </row>
    <row r="67" spans="1:21" ht="12.75">
      <c r="A67" s="132" t="s">
        <v>17</v>
      </c>
      <c r="B67" s="112">
        <v>202</v>
      </c>
      <c r="C67" s="113">
        <v>730.2</v>
      </c>
      <c r="D67" s="112">
        <v>197</v>
      </c>
      <c r="E67" s="113">
        <v>712.2</v>
      </c>
      <c r="F67" s="133">
        <v>1.03</v>
      </c>
      <c r="G67" s="112">
        <v>153</v>
      </c>
      <c r="H67" s="113">
        <v>537.1</v>
      </c>
      <c r="I67" s="132" t="s">
        <v>26</v>
      </c>
      <c r="J67" s="112">
        <v>138</v>
      </c>
      <c r="K67" s="113">
        <v>620.9</v>
      </c>
      <c r="L67" s="112">
        <v>64</v>
      </c>
      <c r="M67" s="113">
        <v>1176.5</v>
      </c>
      <c r="N67" s="112">
        <v>63</v>
      </c>
      <c r="O67" s="113">
        <v>1410.3</v>
      </c>
      <c r="P67" s="112">
        <v>25</v>
      </c>
      <c r="Q67" s="113">
        <v>1981</v>
      </c>
      <c r="R67" s="112">
        <v>34</v>
      </c>
      <c r="S67" s="113">
        <v>1355.1</v>
      </c>
      <c r="T67" s="112">
        <v>35</v>
      </c>
      <c r="U67" s="113">
        <v>1005.2</v>
      </c>
    </row>
    <row r="68" spans="1:21" ht="12.75">
      <c r="A68" s="132" t="s">
        <v>18</v>
      </c>
      <c r="B68" s="112">
        <v>43</v>
      </c>
      <c r="C68" s="113">
        <v>696.5</v>
      </c>
      <c r="D68" s="112">
        <v>28</v>
      </c>
      <c r="E68" s="113">
        <v>413.7</v>
      </c>
      <c r="F68" s="133">
        <v>1.68</v>
      </c>
      <c r="G68" s="112">
        <v>26</v>
      </c>
      <c r="H68" s="113">
        <v>391.4</v>
      </c>
      <c r="I68" s="140" t="s">
        <v>63</v>
      </c>
      <c r="J68" s="112">
        <v>22</v>
      </c>
      <c r="K68" s="113">
        <v>576.2</v>
      </c>
      <c r="L68" s="112">
        <v>21</v>
      </c>
      <c r="M68" s="113">
        <v>891.3</v>
      </c>
      <c r="N68" s="112">
        <v>21</v>
      </c>
      <c r="O68" s="113">
        <v>1037</v>
      </c>
      <c r="P68" s="112">
        <v>7</v>
      </c>
      <c r="Q68" s="113">
        <v>1168.6</v>
      </c>
      <c r="R68" s="112">
        <v>11</v>
      </c>
      <c r="S68" s="113">
        <v>1047.6</v>
      </c>
      <c r="T68" s="112">
        <v>11</v>
      </c>
      <c r="U68" s="113">
        <v>796.5</v>
      </c>
    </row>
    <row r="69" spans="1:21" ht="12.75">
      <c r="A69" s="132" t="s">
        <v>19</v>
      </c>
      <c r="B69" s="112">
        <v>353</v>
      </c>
      <c r="C69" s="113">
        <v>795.4</v>
      </c>
      <c r="D69" s="112">
        <v>374</v>
      </c>
      <c r="E69" s="113">
        <v>828.9</v>
      </c>
      <c r="F69" s="133">
        <v>-1.04</v>
      </c>
      <c r="G69" s="112">
        <v>343</v>
      </c>
      <c r="H69" s="113">
        <v>739.7</v>
      </c>
      <c r="I69" s="132" t="s">
        <v>26</v>
      </c>
      <c r="J69" s="112">
        <v>275</v>
      </c>
      <c r="K69" s="113">
        <v>773.3</v>
      </c>
      <c r="L69" s="112">
        <v>78</v>
      </c>
      <c r="M69" s="113">
        <v>884.6</v>
      </c>
      <c r="N69" s="112">
        <v>69</v>
      </c>
      <c r="O69" s="113">
        <v>911.9</v>
      </c>
      <c r="P69" s="112">
        <v>31</v>
      </c>
      <c r="Q69" s="113">
        <v>1422</v>
      </c>
      <c r="R69" s="112">
        <v>31</v>
      </c>
      <c r="S69" s="113">
        <v>771.9</v>
      </c>
      <c r="T69" s="112">
        <v>40</v>
      </c>
      <c r="U69" s="113">
        <v>759.4</v>
      </c>
    </row>
    <row r="70" spans="1:21" ht="12.75">
      <c r="A70" s="132" t="s">
        <v>20</v>
      </c>
      <c r="B70" s="112">
        <v>108</v>
      </c>
      <c r="C70" s="113">
        <v>612.7</v>
      </c>
      <c r="D70" s="112">
        <v>115</v>
      </c>
      <c r="E70" s="113">
        <v>651.1</v>
      </c>
      <c r="F70" s="133">
        <v>-1.06</v>
      </c>
      <c r="G70" s="112">
        <v>138</v>
      </c>
      <c r="H70" s="113">
        <v>783.3</v>
      </c>
      <c r="I70" s="132" t="s">
        <v>11</v>
      </c>
      <c r="J70" s="112">
        <v>85</v>
      </c>
      <c r="K70" s="113">
        <v>618.6</v>
      </c>
      <c r="L70" s="112">
        <v>23</v>
      </c>
      <c r="M70" s="113">
        <v>591.7</v>
      </c>
      <c r="N70" s="112">
        <v>18</v>
      </c>
      <c r="O70" s="113">
        <v>543.3</v>
      </c>
      <c r="P70" s="112">
        <v>6</v>
      </c>
      <c r="Q70" s="113">
        <v>632.9</v>
      </c>
      <c r="R70" s="112">
        <v>8</v>
      </c>
      <c r="S70" s="113">
        <v>447.2</v>
      </c>
      <c r="T70" s="112">
        <v>13</v>
      </c>
      <c r="U70" s="113">
        <v>550.1</v>
      </c>
    </row>
    <row r="71" spans="1:21" ht="12.75">
      <c r="A71" s="132" t="s">
        <v>21</v>
      </c>
      <c r="B71" s="112">
        <v>262</v>
      </c>
      <c r="C71" s="113">
        <v>630.6</v>
      </c>
      <c r="D71" s="112">
        <v>181</v>
      </c>
      <c r="E71" s="113">
        <v>433.6</v>
      </c>
      <c r="F71" s="133">
        <v>1.45</v>
      </c>
      <c r="G71" s="112">
        <v>167</v>
      </c>
      <c r="H71" s="113">
        <v>427.9</v>
      </c>
      <c r="I71" s="140" t="s">
        <v>24</v>
      </c>
      <c r="J71" s="112">
        <v>210</v>
      </c>
      <c r="K71" s="113">
        <v>646.6</v>
      </c>
      <c r="L71" s="112">
        <v>52</v>
      </c>
      <c r="M71" s="113">
        <v>573.3</v>
      </c>
      <c r="N71" s="112">
        <v>47</v>
      </c>
      <c r="O71" s="113">
        <v>614.9</v>
      </c>
      <c r="P71" s="112">
        <v>19</v>
      </c>
      <c r="Q71" s="113">
        <v>840</v>
      </c>
      <c r="R71" s="112">
        <v>26</v>
      </c>
      <c r="S71" s="113">
        <v>625.8</v>
      </c>
      <c r="T71" s="112">
        <v>31</v>
      </c>
      <c r="U71" s="113">
        <v>555.5</v>
      </c>
    </row>
    <row r="72" spans="1:21" ht="12.75">
      <c r="A72" s="132" t="s">
        <v>22</v>
      </c>
      <c r="B72" s="112">
        <v>6</v>
      </c>
      <c r="C72" s="113">
        <v>124.1</v>
      </c>
      <c r="D72" s="112">
        <v>1</v>
      </c>
      <c r="E72" s="133">
        <v>20.64</v>
      </c>
      <c r="F72" s="133">
        <v>6.01</v>
      </c>
      <c r="G72" s="112">
        <v>3</v>
      </c>
      <c r="H72" s="133">
        <v>58.95</v>
      </c>
      <c r="I72" s="132" t="s">
        <v>26</v>
      </c>
      <c r="J72" s="112">
        <v>5</v>
      </c>
      <c r="K72" s="113">
        <v>128.4</v>
      </c>
      <c r="L72" s="112">
        <v>1</v>
      </c>
      <c r="M72" s="113">
        <v>106.3</v>
      </c>
      <c r="N72" s="112">
        <v>1</v>
      </c>
      <c r="O72" s="113">
        <v>125.8</v>
      </c>
      <c r="P72" s="112">
        <v>0</v>
      </c>
      <c r="Q72" s="133">
        <v>0</v>
      </c>
      <c r="R72" s="112">
        <v>1</v>
      </c>
      <c r="S72" s="113">
        <v>215.5</v>
      </c>
      <c r="T72" s="112">
        <v>1</v>
      </c>
      <c r="U72" s="113">
        <v>163.9</v>
      </c>
    </row>
    <row r="73" spans="1:21" ht="12.75">
      <c r="A73" s="132" t="s">
        <v>23</v>
      </c>
      <c r="B73" s="112">
        <v>63</v>
      </c>
      <c r="C73" s="113">
        <v>225.2</v>
      </c>
      <c r="D73" s="112">
        <v>177</v>
      </c>
      <c r="E73" s="113">
        <v>611.4</v>
      </c>
      <c r="F73" s="133">
        <v>-2.71</v>
      </c>
      <c r="G73" s="112">
        <v>135</v>
      </c>
      <c r="H73" s="113">
        <v>489.5</v>
      </c>
      <c r="I73" s="132" t="s">
        <v>11</v>
      </c>
      <c r="J73" s="112">
        <v>47</v>
      </c>
      <c r="K73" s="113">
        <v>210.4</v>
      </c>
      <c r="L73" s="112">
        <v>16</v>
      </c>
      <c r="M73" s="113">
        <v>284</v>
      </c>
      <c r="N73" s="112">
        <v>16</v>
      </c>
      <c r="O73" s="113">
        <v>339.1</v>
      </c>
      <c r="P73" s="112">
        <v>10</v>
      </c>
      <c r="Q73" s="113">
        <v>771</v>
      </c>
      <c r="R73" s="112">
        <v>6</v>
      </c>
      <c r="S73" s="113">
        <v>217</v>
      </c>
      <c r="T73" s="112">
        <v>6</v>
      </c>
      <c r="U73" s="113">
        <v>163</v>
      </c>
    </row>
    <row r="74" spans="1:21" ht="12.75">
      <c r="A74" s="132" t="s">
        <v>25</v>
      </c>
      <c r="B74" s="112">
        <v>101</v>
      </c>
      <c r="C74" s="113">
        <v>772.2</v>
      </c>
      <c r="D74" s="112">
        <v>120</v>
      </c>
      <c r="E74" s="113">
        <v>917.5</v>
      </c>
      <c r="F74" s="133">
        <v>-1.19</v>
      </c>
      <c r="G74" s="112">
        <v>104</v>
      </c>
      <c r="H74" s="113">
        <v>802.3</v>
      </c>
      <c r="I74" s="132" t="s">
        <v>11</v>
      </c>
      <c r="J74" s="112">
        <v>82</v>
      </c>
      <c r="K74" s="113">
        <v>777.8</v>
      </c>
      <c r="L74" s="112">
        <v>19</v>
      </c>
      <c r="M74" s="113">
        <v>748.9</v>
      </c>
      <c r="N74" s="112">
        <v>19</v>
      </c>
      <c r="O74" s="113">
        <v>912.6</v>
      </c>
      <c r="P74" s="112">
        <v>4</v>
      </c>
      <c r="Q74" s="113">
        <v>683.8</v>
      </c>
      <c r="R74" s="112">
        <v>15</v>
      </c>
      <c r="S74" s="113">
        <v>1289.8</v>
      </c>
      <c r="T74" s="112">
        <v>15</v>
      </c>
      <c r="U74" s="113">
        <v>927.1</v>
      </c>
    </row>
    <row r="75" spans="1:21" ht="12.75">
      <c r="A75" s="132" t="s">
        <v>138</v>
      </c>
      <c r="B75" s="112">
        <v>3023</v>
      </c>
      <c r="C75" s="113">
        <v>519</v>
      </c>
      <c r="D75" s="112">
        <v>3144</v>
      </c>
      <c r="E75" s="113">
        <v>537.3</v>
      </c>
      <c r="F75" s="133">
        <v>-1.04</v>
      </c>
      <c r="G75" s="112">
        <v>2840</v>
      </c>
      <c r="H75" s="113">
        <v>470.9</v>
      </c>
      <c r="I75" s="132" t="s">
        <v>26</v>
      </c>
      <c r="J75" s="112">
        <v>2258</v>
      </c>
      <c r="K75" s="113">
        <v>491.7</v>
      </c>
      <c r="L75" s="112">
        <v>765</v>
      </c>
      <c r="M75" s="113">
        <v>621.1</v>
      </c>
      <c r="N75" s="112">
        <v>715</v>
      </c>
      <c r="O75" s="113">
        <v>683</v>
      </c>
      <c r="P75" s="112">
        <v>315</v>
      </c>
      <c r="Q75" s="113">
        <v>1001.4</v>
      </c>
      <c r="R75" s="112">
        <v>357</v>
      </c>
      <c r="S75" s="113">
        <v>651.8</v>
      </c>
      <c r="T75" s="112">
        <v>407</v>
      </c>
      <c r="U75" s="113">
        <v>555.7</v>
      </c>
    </row>
  </sheetData>
  <sheetProtection/>
  <mergeCells count="24">
    <mergeCell ref="N3:O3"/>
    <mergeCell ref="P3:Q3"/>
    <mergeCell ref="N41:O41"/>
    <mergeCell ref="R41:S41"/>
    <mergeCell ref="P22:Q22"/>
    <mergeCell ref="T22:U22"/>
    <mergeCell ref="T41:U41"/>
    <mergeCell ref="P41:Q41"/>
    <mergeCell ref="R60:S60"/>
    <mergeCell ref="T60:U60"/>
    <mergeCell ref="J3:K3"/>
    <mergeCell ref="J22:K22"/>
    <mergeCell ref="R22:S22"/>
    <mergeCell ref="L22:M22"/>
    <mergeCell ref="N22:O22"/>
    <mergeCell ref="R3:S3"/>
    <mergeCell ref="L3:M3"/>
    <mergeCell ref="T3:U3"/>
    <mergeCell ref="J41:K41"/>
    <mergeCell ref="J60:K60"/>
    <mergeCell ref="L60:M60"/>
    <mergeCell ref="N60:O60"/>
    <mergeCell ref="P60:Q60"/>
    <mergeCell ref="L41:M41"/>
  </mergeCells>
  <printOptions/>
  <pageMargins left="0.15" right="0.17" top="0.14" bottom="0.14" header="0.14" footer="0.1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="150" zoomScaleSheetLayoutView="150" workbookViewId="0" topLeftCell="A1">
      <selection activeCell="A56" sqref="A56:R56"/>
    </sheetView>
  </sheetViews>
  <sheetFormatPr defaultColWidth="9.00390625" defaultRowHeight="12.75"/>
  <cols>
    <col min="1" max="1" width="3.125" style="11" customWidth="1"/>
    <col min="2" max="2" width="10.75390625" style="14" customWidth="1"/>
    <col min="3" max="3" width="3.875" style="11" bestFit="1" customWidth="1"/>
    <col min="4" max="4" width="7.625" style="11" customWidth="1"/>
    <col min="5" max="5" width="20.375" style="11" customWidth="1"/>
    <col min="6" max="6" width="23.875" style="11" customWidth="1"/>
    <col min="7" max="7" width="11.125" style="11" customWidth="1"/>
    <col min="8" max="8" width="10.00390625" style="11" customWidth="1"/>
    <col min="9" max="15" width="9.125" style="11" customWidth="1"/>
    <col min="16" max="16" width="9.125" style="42" customWidth="1"/>
    <col min="17" max="17" width="11.75390625" style="42" customWidth="1"/>
    <col min="18" max="18" width="9.125" style="42" customWidth="1"/>
  </cols>
  <sheetData>
    <row r="1" spans="1:18" ht="12.75">
      <c r="A1" s="5"/>
      <c r="B1" s="252" t="s">
        <v>60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s="23" customFormat="1" ht="22.5">
      <c r="A2" s="33"/>
      <c r="B2" s="43"/>
      <c r="C2" s="35" t="s">
        <v>45</v>
      </c>
      <c r="D2" s="35" t="s">
        <v>46</v>
      </c>
      <c r="E2" s="35" t="s">
        <v>47</v>
      </c>
      <c r="F2" s="35" t="s">
        <v>48</v>
      </c>
      <c r="G2" s="35" t="s">
        <v>49</v>
      </c>
      <c r="H2" s="35" t="s">
        <v>50</v>
      </c>
      <c r="I2" s="35" t="s">
        <v>51</v>
      </c>
      <c r="J2" s="35" t="s">
        <v>52</v>
      </c>
      <c r="K2" s="35" t="s">
        <v>53</v>
      </c>
      <c r="L2" s="35" t="s">
        <v>54</v>
      </c>
      <c r="M2" s="35" t="s">
        <v>56</v>
      </c>
      <c r="N2" s="35" t="s">
        <v>55</v>
      </c>
      <c r="O2" s="35" t="s">
        <v>103</v>
      </c>
      <c r="P2" s="37" t="s">
        <v>57</v>
      </c>
      <c r="Q2" s="37" t="s">
        <v>58</v>
      </c>
      <c r="R2" s="37" t="s">
        <v>59</v>
      </c>
    </row>
    <row r="3" spans="1:18" s="4" customFormat="1" ht="12.75">
      <c r="A3" s="8"/>
      <c r="B3" s="251" t="s">
        <v>13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s="23" customFormat="1" ht="12.75">
      <c r="A4" s="33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7"/>
      <c r="Q4" s="37"/>
      <c r="R4" s="37"/>
    </row>
    <row r="5" spans="1:18" ht="12.75">
      <c r="A5" s="6"/>
      <c r="B5" s="2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31"/>
      <c r="P5" s="253"/>
      <c r="Q5" s="254"/>
      <c r="R5" s="255"/>
    </row>
    <row r="6" spans="1:18" ht="12.75">
      <c r="A6" s="6"/>
      <c r="B6" s="2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0"/>
      <c r="P6" s="253"/>
      <c r="Q6" s="254"/>
      <c r="R6" s="255"/>
    </row>
    <row r="7" spans="1:18" ht="12.75">
      <c r="A7" s="6"/>
      <c r="B7" s="28"/>
      <c r="C7" s="1"/>
      <c r="D7" s="1"/>
      <c r="E7" s="1"/>
      <c r="F7" s="29"/>
      <c r="G7" s="1"/>
      <c r="H7" s="1"/>
      <c r="I7" s="29"/>
      <c r="J7" s="1"/>
      <c r="K7" s="1"/>
      <c r="L7" s="1"/>
      <c r="M7" s="1"/>
      <c r="N7" s="1"/>
      <c r="O7" s="30"/>
      <c r="P7" s="253"/>
      <c r="Q7" s="254"/>
      <c r="R7" s="255"/>
    </row>
    <row r="8" spans="1:18" ht="12.75">
      <c r="A8" s="16"/>
      <c r="B8" s="28"/>
      <c r="C8" s="1"/>
      <c r="D8" s="1"/>
      <c r="E8" s="1"/>
      <c r="F8" s="29"/>
      <c r="G8" s="1"/>
      <c r="H8" s="1"/>
      <c r="I8" s="1"/>
      <c r="J8" s="1"/>
      <c r="K8" s="1"/>
      <c r="L8" s="1"/>
      <c r="M8" s="1"/>
      <c r="N8" s="1"/>
      <c r="O8" s="30"/>
      <c r="P8" s="253"/>
      <c r="Q8" s="254"/>
      <c r="R8" s="255"/>
    </row>
    <row r="9" spans="1:18" s="4" customFormat="1" ht="12.75">
      <c r="A9" s="8"/>
      <c r="B9" s="251" t="s">
        <v>62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8" s="23" customFormat="1" ht="12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7"/>
      <c r="Q10" s="37"/>
      <c r="R10" s="37"/>
    </row>
    <row r="11" spans="1:18" ht="12.75">
      <c r="A11" s="6"/>
      <c r="B11" s="1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9"/>
      <c r="Q11" s="29"/>
      <c r="R11" s="29"/>
    </row>
    <row r="12" spans="1:18" s="4" customFormat="1" ht="12.75">
      <c r="A12" s="8"/>
      <c r="B12" s="251" t="s">
        <v>20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</row>
    <row r="13" spans="1:18" ht="12.75">
      <c r="A13" s="6"/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9"/>
      <c r="Q13" s="29"/>
      <c r="R13" s="29"/>
    </row>
    <row r="14" spans="1:18" ht="12.75">
      <c r="A14" s="6"/>
      <c r="B14" s="12"/>
      <c r="C14" s="1"/>
      <c r="D14" s="1"/>
      <c r="E14" s="1"/>
      <c r="F14" s="29"/>
      <c r="G14" s="1"/>
      <c r="H14" s="1"/>
      <c r="I14" s="1"/>
      <c r="J14" s="1"/>
      <c r="K14" s="1"/>
      <c r="L14" s="1"/>
      <c r="M14" s="1"/>
      <c r="N14" s="1"/>
      <c r="O14" s="1"/>
      <c r="P14" s="29"/>
      <c r="Q14" s="29"/>
      <c r="R14" s="29"/>
    </row>
    <row r="15" spans="1:18" ht="12.75">
      <c r="A15" s="16"/>
      <c r="B15" s="12"/>
      <c r="C15" s="1"/>
      <c r="D15" s="1"/>
      <c r="E15" s="1"/>
      <c r="F15" s="29"/>
      <c r="G15" s="1"/>
      <c r="H15" s="1"/>
      <c r="I15" s="1"/>
      <c r="J15" s="1"/>
      <c r="K15" s="1"/>
      <c r="L15" s="1"/>
      <c r="M15" s="1"/>
      <c r="N15" s="1"/>
      <c r="O15" s="1"/>
      <c r="P15" s="29"/>
      <c r="Q15" s="29"/>
      <c r="R15" s="29"/>
    </row>
    <row r="16" spans="1:18" ht="12.75">
      <c r="A16" s="16"/>
      <c r="B16" s="12"/>
      <c r="C16" s="1"/>
      <c r="D16" s="1"/>
      <c r="E16" s="1"/>
      <c r="F16" s="29"/>
      <c r="G16" s="1"/>
      <c r="H16" s="1"/>
      <c r="I16" s="1"/>
      <c r="J16" s="1"/>
      <c r="K16" s="1"/>
      <c r="L16" s="1"/>
      <c r="M16" s="1"/>
      <c r="N16" s="1"/>
      <c r="O16" s="1"/>
      <c r="P16" s="29"/>
      <c r="Q16" s="29"/>
      <c r="R16" s="29"/>
    </row>
    <row r="17" spans="1:18" s="4" customFormat="1" ht="12.75">
      <c r="A17" s="8"/>
      <c r="B17" s="251" t="s">
        <v>21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</row>
    <row r="18" spans="1:18" ht="12.75">
      <c r="A18" s="6"/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0"/>
      <c r="P18" s="253"/>
      <c r="Q18" s="254"/>
      <c r="R18" s="255"/>
    </row>
    <row r="19" spans="1:18" ht="12.75">
      <c r="A19" s="6"/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9"/>
      <c r="Q19" s="29"/>
      <c r="R19" s="29"/>
    </row>
    <row r="20" spans="1:18" ht="12.75">
      <c r="A20" s="6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9"/>
      <c r="Q20" s="29"/>
      <c r="R20" s="29"/>
    </row>
    <row r="21" spans="1:18" s="4" customFormat="1" ht="12.75">
      <c r="A21" s="8"/>
      <c r="B21" s="251" t="s">
        <v>17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</row>
    <row r="22" spans="1:18" ht="12.75">
      <c r="A22" s="6"/>
      <c r="B22" s="1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9"/>
      <c r="Q22" s="29"/>
      <c r="R22" s="29"/>
    </row>
    <row r="23" spans="1:18" ht="12.75">
      <c r="A23" s="16"/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9"/>
      <c r="Q23" s="29"/>
      <c r="R23" s="29"/>
    </row>
    <row r="24" spans="1:18" s="4" customFormat="1" ht="12.75">
      <c r="A24" s="8"/>
      <c r="B24" s="251" t="s">
        <v>23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r="25" spans="1:18" ht="12.75">
      <c r="A25" s="6"/>
      <c r="B25" s="1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9"/>
      <c r="Q25" s="29"/>
      <c r="R25" s="29"/>
    </row>
    <row r="26" spans="1:18" ht="12.75">
      <c r="A26" s="6"/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9"/>
      <c r="Q26" s="29"/>
      <c r="R26" s="29"/>
    </row>
    <row r="27" spans="1:18" s="4" customFormat="1" ht="12.75">
      <c r="A27" s="10"/>
      <c r="B27" s="250" t="s">
        <v>61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s="23" customFormat="1" ht="22.5">
      <c r="A28" s="33"/>
      <c r="B28" s="43"/>
      <c r="C28" s="35" t="s">
        <v>45</v>
      </c>
      <c r="D28" s="35" t="s">
        <v>46</v>
      </c>
      <c r="E28" s="35" t="s">
        <v>47</v>
      </c>
      <c r="F28" s="35" t="s">
        <v>48</v>
      </c>
      <c r="G28" s="35" t="s">
        <v>49</v>
      </c>
      <c r="H28" s="35" t="s">
        <v>50</v>
      </c>
      <c r="I28" s="35" t="s">
        <v>51</v>
      </c>
      <c r="J28" s="35" t="s">
        <v>52</v>
      </c>
      <c r="K28" s="35" t="s">
        <v>53</v>
      </c>
      <c r="L28" s="35" t="s">
        <v>54</v>
      </c>
      <c r="M28" s="35" t="s">
        <v>56</v>
      </c>
      <c r="N28" s="35" t="s">
        <v>55</v>
      </c>
      <c r="O28" s="35" t="s">
        <v>103</v>
      </c>
      <c r="P28" s="37" t="s">
        <v>57</v>
      </c>
      <c r="Q28" s="37" t="s">
        <v>58</v>
      </c>
      <c r="R28" s="37" t="s">
        <v>59</v>
      </c>
    </row>
    <row r="29" spans="1:18" s="4" customFormat="1" ht="12.75">
      <c r="A29" s="8"/>
      <c r="B29" s="248" t="s">
        <v>13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</row>
    <row r="30" spans="1:18" ht="12.75">
      <c r="A30" s="6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1"/>
      <c r="M30" s="1"/>
      <c r="N30" s="1"/>
      <c r="O30" s="1"/>
      <c r="P30" s="29"/>
      <c r="Q30" s="29"/>
      <c r="R30" s="29"/>
    </row>
    <row r="31" spans="1:18" ht="12.75" customHeight="1">
      <c r="A31" s="16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1"/>
      <c r="M31" s="1"/>
      <c r="N31" s="1"/>
      <c r="O31" s="1"/>
      <c r="P31" s="29"/>
      <c r="Q31" s="29"/>
      <c r="R31" s="29"/>
    </row>
    <row r="32" spans="1:18" ht="12.75">
      <c r="A32" s="16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1"/>
      <c r="M32" s="1"/>
      <c r="N32" s="1"/>
      <c r="O32" s="1"/>
      <c r="P32" s="29"/>
      <c r="Q32" s="29"/>
      <c r="R32" s="29"/>
    </row>
    <row r="33" spans="1:18" ht="12.75">
      <c r="A33" s="16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1"/>
      <c r="M33" s="1"/>
      <c r="N33" s="1"/>
      <c r="O33" s="1"/>
      <c r="P33" s="29"/>
      <c r="Q33" s="29"/>
      <c r="R33" s="29"/>
    </row>
    <row r="34" spans="1:19" ht="12.75">
      <c r="A34" s="16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1"/>
      <c r="M34" s="1"/>
      <c r="N34" s="1"/>
      <c r="O34" s="1"/>
      <c r="P34" s="38"/>
      <c r="Q34" s="39"/>
      <c r="R34" s="40"/>
      <c r="S34" s="32" t="s">
        <v>104</v>
      </c>
    </row>
    <row r="35" spans="1:18" ht="15.75" customHeight="1">
      <c r="A35" s="16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1"/>
      <c r="M35" s="1"/>
      <c r="N35" s="1"/>
      <c r="O35" s="1"/>
      <c r="P35" s="29"/>
      <c r="Q35" s="29"/>
      <c r="R35" s="29"/>
    </row>
    <row r="36" spans="1:18" ht="15.75" customHeight="1">
      <c r="A36" s="16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1"/>
      <c r="M36" s="1"/>
      <c r="N36" s="1"/>
      <c r="O36" s="1"/>
      <c r="P36" s="29"/>
      <c r="Q36" s="29"/>
      <c r="R36" s="29"/>
    </row>
    <row r="37" spans="1:18" ht="15.75" customHeight="1">
      <c r="A37" s="16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1"/>
      <c r="M37" s="1"/>
      <c r="N37" s="1"/>
      <c r="O37" s="1"/>
      <c r="P37" s="29"/>
      <c r="Q37" s="29"/>
      <c r="R37" s="29"/>
    </row>
    <row r="38" spans="1:18" ht="15.75" customHeight="1">
      <c r="A38" s="16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1"/>
      <c r="M38" s="1"/>
      <c r="N38" s="1"/>
      <c r="O38" s="1"/>
      <c r="P38" s="29"/>
      <c r="Q38" s="29"/>
      <c r="R38" s="29"/>
    </row>
    <row r="39" spans="1:18" ht="15.75" customHeight="1">
      <c r="A39" s="16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1"/>
      <c r="M39" s="1"/>
      <c r="N39" s="1"/>
      <c r="O39" s="1"/>
      <c r="P39" s="29"/>
      <c r="Q39" s="29"/>
      <c r="R39" s="29"/>
    </row>
    <row r="40" spans="1:18" ht="15.75" customHeight="1">
      <c r="A40" s="16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"/>
      <c r="M40" s="1"/>
      <c r="N40" s="1"/>
      <c r="O40" s="1"/>
      <c r="P40" s="29"/>
      <c r="Q40" s="29"/>
      <c r="R40" s="29"/>
    </row>
    <row r="41" spans="1:18" ht="15.75" customHeight="1">
      <c r="A41" s="16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1"/>
      <c r="M41" s="1"/>
      <c r="N41" s="1"/>
      <c r="O41" s="1"/>
      <c r="P41" s="29"/>
      <c r="Q41" s="29"/>
      <c r="R41" s="29"/>
    </row>
    <row r="42" spans="1:18" ht="15.75" customHeight="1">
      <c r="A42" s="16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1"/>
      <c r="M42" s="1"/>
      <c r="N42" s="1"/>
      <c r="O42" s="1"/>
      <c r="P42" s="29"/>
      <c r="Q42" s="29"/>
      <c r="R42" s="29"/>
    </row>
    <row r="43" spans="1:18" ht="15.75" customHeight="1">
      <c r="A43" s="16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1"/>
      <c r="M43" s="1"/>
      <c r="N43" s="1"/>
      <c r="O43" s="1"/>
      <c r="P43" s="29"/>
      <c r="Q43" s="29"/>
      <c r="R43" s="29"/>
    </row>
    <row r="44" spans="1:18" ht="15.75" customHeight="1">
      <c r="A44" s="16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1"/>
      <c r="M44" s="1"/>
      <c r="N44" s="1"/>
      <c r="O44" s="1"/>
      <c r="P44" s="29"/>
      <c r="Q44" s="29"/>
      <c r="R44" s="29"/>
    </row>
    <row r="45" spans="1:18" ht="15.75" customHeight="1">
      <c r="A45" s="16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1"/>
      <c r="M45" s="1"/>
      <c r="N45" s="1"/>
      <c r="O45" s="1"/>
      <c r="P45" s="29"/>
      <c r="Q45" s="29"/>
      <c r="R45" s="29"/>
    </row>
    <row r="46" spans="1:18" s="4" customFormat="1" ht="12.75">
      <c r="A46" s="8"/>
      <c r="B46" s="251" t="s">
        <v>62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</row>
    <row r="47" spans="1:18" ht="12.75">
      <c r="A47" s="6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9"/>
      <c r="Q47" s="29"/>
      <c r="R47" s="29"/>
    </row>
    <row r="48" spans="1:18" ht="12.75">
      <c r="A48" s="6"/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9"/>
      <c r="Q48" s="29"/>
      <c r="R48" s="29"/>
    </row>
    <row r="49" spans="1:18" ht="12.75">
      <c r="A49" s="6"/>
      <c r="B49" s="12"/>
      <c r="C49" s="1"/>
      <c r="D49" s="1"/>
      <c r="E49" s="1"/>
      <c r="F49" s="29"/>
      <c r="G49" s="1"/>
      <c r="H49" s="1"/>
      <c r="I49" s="1"/>
      <c r="J49" s="1"/>
      <c r="K49" s="1"/>
      <c r="L49" s="1"/>
      <c r="M49" s="1"/>
      <c r="N49" s="1"/>
      <c r="O49" s="1"/>
      <c r="P49" s="249"/>
      <c r="Q49" s="249"/>
      <c r="R49" s="249"/>
    </row>
    <row r="50" spans="1:18" ht="12.75">
      <c r="A50" s="8"/>
      <c r="B50" s="251" t="s">
        <v>20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</row>
    <row r="51" spans="1:18" ht="12.75">
      <c r="A51" s="6"/>
      <c r="B51" s="12"/>
      <c r="C51" s="1"/>
      <c r="D51" s="1"/>
      <c r="E51" s="1"/>
      <c r="F51" s="29"/>
      <c r="G51" s="1"/>
      <c r="H51" s="1"/>
      <c r="I51" s="1"/>
      <c r="J51" s="1"/>
      <c r="K51" s="1"/>
      <c r="L51" s="1"/>
      <c r="M51" s="1"/>
      <c r="N51" s="1"/>
      <c r="O51" s="1"/>
      <c r="P51" s="29"/>
      <c r="Q51" s="29"/>
      <c r="R51" s="29"/>
    </row>
    <row r="52" spans="1:18" s="4" customFormat="1" ht="12.75">
      <c r="A52" s="8"/>
      <c r="B52" s="251" t="s">
        <v>17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</row>
    <row r="53" spans="1:18" ht="12.75">
      <c r="A53" s="6"/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9"/>
      <c r="Q53" s="29"/>
      <c r="R53" s="29"/>
    </row>
    <row r="54" spans="1:18" ht="12.75">
      <c r="A54" s="6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9"/>
      <c r="Q54" s="29"/>
      <c r="R54" s="29"/>
    </row>
    <row r="55" spans="1:18" s="4" customFormat="1" ht="12.75">
      <c r="A55" s="8"/>
      <c r="B55" s="251" t="s">
        <v>66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</row>
    <row r="56" spans="1:18" ht="12.75">
      <c r="A56" s="16"/>
      <c r="B56" s="12"/>
      <c r="C56" s="1"/>
      <c r="D56" s="1"/>
      <c r="E56" s="1"/>
      <c r="F56" s="29"/>
      <c r="G56" s="1"/>
      <c r="H56" s="1"/>
      <c r="I56" s="1"/>
      <c r="J56" s="1"/>
      <c r="K56" s="1"/>
      <c r="L56" s="1"/>
      <c r="M56" s="1"/>
      <c r="N56" s="1"/>
      <c r="O56" s="1"/>
      <c r="P56" s="29"/>
      <c r="Q56" s="29"/>
      <c r="R56" s="29"/>
    </row>
    <row r="57" spans="1:18" ht="12.75">
      <c r="A57" s="8"/>
      <c r="B57" s="251" t="s">
        <v>68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</row>
    <row r="58" spans="1:18" ht="12.75">
      <c r="A58" s="6"/>
      <c r="B58" s="1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9"/>
      <c r="Q58" s="29"/>
      <c r="R58" s="29"/>
    </row>
    <row r="59" spans="1:18" ht="12.75">
      <c r="A59" s="6"/>
      <c r="B59" s="16"/>
      <c r="C59" s="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9"/>
      <c r="Q59" s="29"/>
      <c r="R59" s="41"/>
    </row>
    <row r="60" spans="1:18" ht="12.75">
      <c r="A60" s="6"/>
      <c r="B60" s="16"/>
      <c r="C60" s="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41"/>
      <c r="Q60" s="41"/>
      <c r="R60" s="41"/>
    </row>
    <row r="61" spans="1:18" ht="12.75">
      <c r="A61" s="6"/>
      <c r="B61" s="16"/>
      <c r="C61" s="6"/>
      <c r="D61" s="17"/>
      <c r="E61" s="17"/>
      <c r="F61" s="41"/>
      <c r="G61" s="17"/>
      <c r="H61" s="17"/>
      <c r="I61" s="17"/>
      <c r="J61" s="17"/>
      <c r="K61" s="17"/>
      <c r="L61" s="17"/>
      <c r="M61" s="17"/>
      <c r="N61" s="17"/>
      <c r="O61" s="17"/>
      <c r="P61" s="41"/>
      <c r="Q61" s="41"/>
      <c r="R61" s="41"/>
    </row>
    <row r="62" spans="1:18" ht="12.75">
      <c r="A62" s="10"/>
      <c r="B62" s="250" t="s">
        <v>69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1:18" ht="22.5">
      <c r="A63" s="6"/>
      <c r="B63" s="7"/>
      <c r="C63" s="1" t="s">
        <v>45</v>
      </c>
      <c r="D63" s="1" t="s">
        <v>46</v>
      </c>
      <c r="E63" s="1" t="s">
        <v>47</v>
      </c>
      <c r="F63" s="1" t="s">
        <v>48</v>
      </c>
      <c r="G63" s="1" t="s">
        <v>49</v>
      </c>
      <c r="H63" s="1" t="s">
        <v>50</v>
      </c>
      <c r="I63" s="1" t="s">
        <v>51</v>
      </c>
      <c r="J63" s="1" t="s">
        <v>52</v>
      </c>
      <c r="K63" s="1" t="s">
        <v>53</v>
      </c>
      <c r="L63" s="1" t="s">
        <v>54</v>
      </c>
      <c r="M63" s="1" t="s">
        <v>56</v>
      </c>
      <c r="N63" s="1" t="s">
        <v>55</v>
      </c>
      <c r="O63" s="1"/>
      <c r="P63" s="29" t="s">
        <v>57</v>
      </c>
      <c r="Q63" s="29" t="s">
        <v>58</v>
      </c>
      <c r="R63" s="29" t="s">
        <v>59</v>
      </c>
    </row>
    <row r="64" spans="1:18" ht="12.75">
      <c r="A64" s="8"/>
      <c r="B64" s="248" t="s">
        <v>17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</row>
    <row r="65" spans="1:18" ht="12.75">
      <c r="A65" s="6"/>
      <c r="B65" s="12"/>
      <c r="C65" s="1"/>
      <c r="D65" s="1"/>
      <c r="E65" s="1"/>
      <c r="F65" s="15"/>
      <c r="G65" s="1"/>
      <c r="H65" s="1"/>
      <c r="I65" s="1"/>
      <c r="J65" s="1"/>
      <c r="K65" s="1"/>
      <c r="L65" s="1"/>
      <c r="M65" s="1"/>
      <c r="N65" s="1"/>
      <c r="O65" s="1"/>
      <c r="P65" s="29"/>
      <c r="Q65" s="29"/>
      <c r="R65" s="29"/>
    </row>
  </sheetData>
  <sheetProtection/>
  <mergeCells count="22">
    <mergeCell ref="B27:R27"/>
    <mergeCell ref="B29:R29"/>
    <mergeCell ref="B9:R9"/>
    <mergeCell ref="B17:R17"/>
    <mergeCell ref="P18:R18"/>
    <mergeCell ref="B24:R24"/>
    <mergeCell ref="B21:R21"/>
    <mergeCell ref="B12:R12"/>
    <mergeCell ref="B1:R1"/>
    <mergeCell ref="P8:R8"/>
    <mergeCell ref="P6:R6"/>
    <mergeCell ref="P5:R5"/>
    <mergeCell ref="B3:R3"/>
    <mergeCell ref="P7:R7"/>
    <mergeCell ref="B64:R64"/>
    <mergeCell ref="P49:R49"/>
    <mergeCell ref="B62:R62"/>
    <mergeCell ref="B46:R46"/>
    <mergeCell ref="B52:R52"/>
    <mergeCell ref="B57:R57"/>
    <mergeCell ref="B55:R55"/>
    <mergeCell ref="B50:R50"/>
  </mergeCells>
  <printOptions/>
  <pageMargins left="0.15748031496062992" right="0.15748031496062992" top="0.15748031496062992" bottom="0.1968503937007874" header="0.15748031496062992" footer="0.15748031496062992"/>
  <pageSetup horizontalDpi="600" verticalDpi="600" orientation="landscape" paperSize="9" scale="80" r:id="rId1"/>
  <rowBreaks count="1" manualBreakCount="1">
    <brk id="4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M34" sqref="M34"/>
    </sheetView>
  </sheetViews>
  <sheetFormatPr defaultColWidth="9.00390625" defaultRowHeight="12.75"/>
  <cols>
    <col min="1" max="1" width="8.25390625" style="0" customWidth="1"/>
  </cols>
  <sheetData>
    <row r="1" spans="1:4" ht="15">
      <c r="A1" s="2"/>
      <c r="B1" s="2"/>
      <c r="C1" s="2"/>
      <c r="D1" s="3" t="s">
        <v>128</v>
      </c>
    </row>
    <row r="2" spans="1:4" ht="15">
      <c r="A2" s="2"/>
      <c r="B2" s="2"/>
      <c r="C2" s="2"/>
      <c r="D2" s="3" t="s">
        <v>0</v>
      </c>
    </row>
    <row r="3" spans="1:4" ht="15">
      <c r="A3" s="2"/>
      <c r="B3" s="2"/>
      <c r="C3" s="2"/>
      <c r="D3" s="3" t="s">
        <v>86</v>
      </c>
    </row>
    <row r="4" spans="1:4" ht="15">
      <c r="A4" s="2"/>
      <c r="B4" s="2"/>
      <c r="C4" s="2"/>
      <c r="D4" s="3" t="s">
        <v>1</v>
      </c>
    </row>
    <row r="5" spans="1:9" ht="12.75">
      <c r="A5" s="54" t="s">
        <v>87</v>
      </c>
      <c r="B5" s="54">
        <v>2013</v>
      </c>
      <c r="C5" s="54">
        <v>2014</v>
      </c>
      <c r="D5" s="54">
        <v>2015</v>
      </c>
      <c r="E5" s="54">
        <v>2016</v>
      </c>
      <c r="F5" s="55">
        <v>2017</v>
      </c>
      <c r="G5" s="55">
        <v>2018</v>
      </c>
      <c r="H5" s="55">
        <v>2019</v>
      </c>
      <c r="I5" s="55">
        <v>2020</v>
      </c>
    </row>
    <row r="6" spans="1:9" ht="12.75">
      <c r="A6" s="25">
        <v>36892</v>
      </c>
      <c r="B6" s="24">
        <v>0</v>
      </c>
      <c r="C6" s="24">
        <v>0</v>
      </c>
      <c r="D6" s="24">
        <v>0</v>
      </c>
      <c r="E6" s="24">
        <v>0</v>
      </c>
      <c r="F6" s="100">
        <v>0</v>
      </c>
      <c r="G6" s="100">
        <v>0</v>
      </c>
      <c r="H6" s="100">
        <v>0</v>
      </c>
      <c r="I6" s="100">
        <v>0</v>
      </c>
    </row>
    <row r="7" spans="1:9" ht="12.75">
      <c r="A7" s="25">
        <v>37257</v>
      </c>
      <c r="B7" s="24">
        <v>0</v>
      </c>
      <c r="C7" s="24">
        <v>0</v>
      </c>
      <c r="D7" s="24">
        <v>0</v>
      </c>
      <c r="E7" s="24">
        <v>0</v>
      </c>
      <c r="F7" s="100">
        <v>0</v>
      </c>
      <c r="G7" s="100">
        <v>0</v>
      </c>
      <c r="H7" s="100">
        <v>0</v>
      </c>
      <c r="I7" s="100">
        <v>0</v>
      </c>
    </row>
    <row r="8" spans="1:9" ht="12.75">
      <c r="A8" s="25">
        <v>37622</v>
      </c>
      <c r="B8" s="24">
        <v>0</v>
      </c>
      <c r="C8" s="24">
        <v>0</v>
      </c>
      <c r="D8" s="24">
        <v>0</v>
      </c>
      <c r="E8" s="24">
        <v>0</v>
      </c>
      <c r="F8" s="100">
        <v>0</v>
      </c>
      <c r="G8" s="100">
        <v>0</v>
      </c>
      <c r="H8" s="100">
        <v>0</v>
      </c>
      <c r="I8" s="100">
        <v>0</v>
      </c>
    </row>
    <row r="9" spans="1:9" ht="12.75">
      <c r="A9" s="25">
        <v>36923</v>
      </c>
      <c r="B9" s="24">
        <v>0</v>
      </c>
      <c r="C9" s="24">
        <v>0</v>
      </c>
      <c r="D9" s="24">
        <v>0</v>
      </c>
      <c r="E9" s="24">
        <v>0</v>
      </c>
      <c r="F9" s="100">
        <v>0</v>
      </c>
      <c r="G9" s="100">
        <v>0</v>
      </c>
      <c r="H9" s="100">
        <v>0</v>
      </c>
      <c r="I9" s="100">
        <v>0</v>
      </c>
    </row>
    <row r="10" spans="1:9" ht="12.75">
      <c r="A10" s="25">
        <v>37288</v>
      </c>
      <c r="B10" s="24">
        <v>0</v>
      </c>
      <c r="C10" s="24">
        <v>0</v>
      </c>
      <c r="D10" s="24">
        <v>0</v>
      </c>
      <c r="E10" s="24">
        <v>0</v>
      </c>
      <c r="F10" s="100">
        <v>0</v>
      </c>
      <c r="G10" s="100">
        <v>0</v>
      </c>
      <c r="H10" s="100">
        <v>0</v>
      </c>
      <c r="I10" s="100">
        <v>0</v>
      </c>
    </row>
    <row r="11" spans="1:9" ht="12.75">
      <c r="A11" s="25">
        <v>37653</v>
      </c>
      <c r="B11" s="24">
        <v>0</v>
      </c>
      <c r="C11" s="24">
        <v>0</v>
      </c>
      <c r="D11" s="24">
        <v>0</v>
      </c>
      <c r="E11" s="24">
        <v>0</v>
      </c>
      <c r="F11" s="100">
        <v>0</v>
      </c>
      <c r="G11" s="100">
        <v>0</v>
      </c>
      <c r="H11" s="100">
        <v>0</v>
      </c>
      <c r="I11" s="100">
        <v>0</v>
      </c>
    </row>
    <row r="12" spans="1:9" ht="12.75">
      <c r="A12" s="25">
        <v>36951</v>
      </c>
      <c r="B12" s="24">
        <v>0</v>
      </c>
      <c r="C12" s="24">
        <v>0</v>
      </c>
      <c r="D12" s="24">
        <v>0</v>
      </c>
      <c r="E12" s="24">
        <v>0</v>
      </c>
      <c r="F12" s="100">
        <v>0</v>
      </c>
      <c r="G12" s="100">
        <v>0</v>
      </c>
      <c r="H12" s="100">
        <v>0</v>
      </c>
      <c r="I12" s="100">
        <v>0</v>
      </c>
    </row>
    <row r="13" spans="1:9" ht="12.75">
      <c r="A13" s="25">
        <v>37316</v>
      </c>
      <c r="B13" s="24">
        <v>0</v>
      </c>
      <c r="C13" s="24">
        <v>0</v>
      </c>
      <c r="D13" s="24">
        <v>0</v>
      </c>
      <c r="E13" s="24">
        <v>0</v>
      </c>
      <c r="F13" s="100">
        <v>0</v>
      </c>
      <c r="G13" s="100">
        <v>0</v>
      </c>
      <c r="H13" s="100">
        <v>0</v>
      </c>
      <c r="I13" s="100">
        <v>0</v>
      </c>
    </row>
    <row r="14" spans="1:9" ht="12.75">
      <c r="A14" s="25">
        <v>37681</v>
      </c>
      <c r="B14" s="24">
        <v>0</v>
      </c>
      <c r="C14" s="24">
        <v>0</v>
      </c>
      <c r="D14" s="24">
        <v>1</v>
      </c>
      <c r="E14" s="24">
        <v>0</v>
      </c>
      <c r="F14" s="100">
        <v>0</v>
      </c>
      <c r="G14" s="100">
        <v>0</v>
      </c>
      <c r="H14" s="100">
        <v>0</v>
      </c>
      <c r="I14" s="100">
        <v>0</v>
      </c>
    </row>
    <row r="15" spans="1:9" ht="12.75">
      <c r="A15" s="25">
        <v>36982</v>
      </c>
      <c r="B15" s="24">
        <v>0</v>
      </c>
      <c r="C15" s="24">
        <v>0</v>
      </c>
      <c r="D15" s="24">
        <v>0</v>
      </c>
      <c r="E15" s="24">
        <v>1</v>
      </c>
      <c r="F15" s="100">
        <v>3</v>
      </c>
      <c r="G15" s="100">
        <v>1</v>
      </c>
      <c r="H15" s="100">
        <v>1</v>
      </c>
      <c r="I15" s="100">
        <v>12</v>
      </c>
    </row>
    <row r="16" spans="1:9" ht="12.75">
      <c r="A16" s="25">
        <v>37347</v>
      </c>
      <c r="B16" s="24">
        <v>6</v>
      </c>
      <c r="C16" s="24">
        <v>5</v>
      </c>
      <c r="D16" s="24">
        <v>15</v>
      </c>
      <c r="E16" s="24">
        <v>40</v>
      </c>
      <c r="F16" s="100">
        <v>5</v>
      </c>
      <c r="G16" s="100">
        <v>0</v>
      </c>
      <c r="H16" s="100">
        <v>15</v>
      </c>
      <c r="I16" s="100">
        <v>31</v>
      </c>
    </row>
    <row r="17" spans="1:9" ht="12.75">
      <c r="A17" s="25">
        <v>37712</v>
      </c>
      <c r="B17" s="24">
        <v>118</v>
      </c>
      <c r="C17" s="24">
        <v>174</v>
      </c>
      <c r="D17" s="24">
        <v>175</v>
      </c>
      <c r="E17" s="24">
        <v>174</v>
      </c>
      <c r="F17" s="100">
        <v>66</v>
      </c>
      <c r="G17" s="100">
        <v>31</v>
      </c>
      <c r="H17" s="100">
        <v>84</v>
      </c>
      <c r="I17" s="100">
        <v>93</v>
      </c>
    </row>
    <row r="18" spans="1:9" ht="12.75">
      <c r="A18" s="25">
        <v>37012</v>
      </c>
      <c r="B18" s="24">
        <v>210</v>
      </c>
      <c r="C18" s="24">
        <v>223</v>
      </c>
      <c r="D18" s="24">
        <v>150</v>
      </c>
      <c r="E18" s="24">
        <v>111</v>
      </c>
      <c r="F18" s="100">
        <v>121</v>
      </c>
      <c r="G18" s="100">
        <v>54</v>
      </c>
      <c r="H18" s="100">
        <v>311</v>
      </c>
      <c r="I18" s="100">
        <v>392</v>
      </c>
    </row>
    <row r="19" spans="1:9" ht="12.75">
      <c r="A19" s="25">
        <v>37377</v>
      </c>
      <c r="B19" s="24">
        <v>225</v>
      </c>
      <c r="C19" s="24">
        <v>472</v>
      </c>
      <c r="D19" s="24">
        <v>185</v>
      </c>
      <c r="E19" s="24">
        <v>185</v>
      </c>
      <c r="F19" s="100">
        <v>155</v>
      </c>
      <c r="G19" s="100">
        <v>114</v>
      </c>
      <c r="H19" s="100">
        <v>205</v>
      </c>
      <c r="I19" s="100">
        <v>270</v>
      </c>
    </row>
    <row r="20" spans="1:9" ht="12.75">
      <c r="A20" s="25">
        <v>37742</v>
      </c>
      <c r="B20" s="24">
        <v>360</v>
      </c>
      <c r="C20" s="24">
        <v>497</v>
      </c>
      <c r="D20" s="24">
        <v>510</v>
      </c>
      <c r="E20" s="24">
        <v>287</v>
      </c>
      <c r="F20" s="100">
        <v>204</v>
      </c>
      <c r="G20" s="100">
        <v>183</v>
      </c>
      <c r="H20" s="100">
        <v>185</v>
      </c>
      <c r="I20" s="100">
        <v>343</v>
      </c>
    </row>
    <row r="21" spans="1:9" ht="12.75">
      <c r="A21" s="25">
        <v>37043</v>
      </c>
      <c r="B21" s="24">
        <v>304</v>
      </c>
      <c r="C21" s="24">
        <v>261</v>
      </c>
      <c r="D21" s="24">
        <v>247</v>
      </c>
      <c r="E21" s="24">
        <v>146</v>
      </c>
      <c r="F21" s="100">
        <v>205</v>
      </c>
      <c r="G21" s="100">
        <v>194</v>
      </c>
      <c r="H21" s="100">
        <v>296</v>
      </c>
      <c r="I21" s="100">
        <v>158</v>
      </c>
    </row>
    <row r="22" spans="1:9" ht="12.75">
      <c r="A22" s="25">
        <v>37408</v>
      </c>
      <c r="B22" s="24">
        <v>252</v>
      </c>
      <c r="C22" s="24">
        <v>194</v>
      </c>
      <c r="D22" s="24">
        <v>213</v>
      </c>
      <c r="E22" s="24">
        <v>223</v>
      </c>
      <c r="F22" s="100">
        <v>197</v>
      </c>
      <c r="G22" s="100">
        <v>157</v>
      </c>
      <c r="H22" s="100">
        <v>207</v>
      </c>
      <c r="I22" s="100">
        <v>103</v>
      </c>
    </row>
    <row r="23" spans="1:9" ht="12.75">
      <c r="A23" s="25">
        <v>37773</v>
      </c>
      <c r="B23" s="24">
        <v>185</v>
      </c>
      <c r="C23" s="24">
        <v>174</v>
      </c>
      <c r="D23" s="24">
        <v>116</v>
      </c>
      <c r="E23" s="24">
        <v>101</v>
      </c>
      <c r="F23" s="100">
        <v>149</v>
      </c>
      <c r="G23" s="100">
        <v>196</v>
      </c>
      <c r="H23" s="100">
        <v>104</v>
      </c>
      <c r="I23" s="100">
        <v>40</v>
      </c>
    </row>
    <row r="24" spans="1:9" ht="12.75">
      <c r="A24" s="25">
        <v>37073</v>
      </c>
      <c r="B24" s="24">
        <v>40</v>
      </c>
      <c r="C24" s="24">
        <v>159</v>
      </c>
      <c r="D24" s="24">
        <v>58</v>
      </c>
      <c r="E24" s="24">
        <v>58</v>
      </c>
      <c r="F24" s="100">
        <v>89</v>
      </c>
      <c r="G24" s="100">
        <v>121</v>
      </c>
      <c r="H24" s="100">
        <v>54</v>
      </c>
      <c r="I24" s="100">
        <v>42</v>
      </c>
    </row>
    <row r="25" spans="1:9" ht="12.75">
      <c r="A25" s="25">
        <v>37438</v>
      </c>
      <c r="B25" s="24">
        <v>60</v>
      </c>
      <c r="C25" s="24">
        <v>68</v>
      </c>
      <c r="D25" s="24">
        <v>49</v>
      </c>
      <c r="E25" s="24">
        <v>22</v>
      </c>
      <c r="F25" s="100">
        <v>74</v>
      </c>
      <c r="G25" s="100">
        <v>100</v>
      </c>
      <c r="H25" s="100">
        <v>92</v>
      </c>
      <c r="I25" s="100">
        <v>17</v>
      </c>
    </row>
    <row r="26" spans="1:9" ht="12.75">
      <c r="A26" s="25">
        <v>37803</v>
      </c>
      <c r="B26" s="24">
        <v>64</v>
      </c>
      <c r="C26" s="24">
        <v>20</v>
      </c>
      <c r="D26" s="24">
        <v>66</v>
      </c>
      <c r="E26" s="24">
        <v>10</v>
      </c>
      <c r="F26" s="100">
        <v>20</v>
      </c>
      <c r="G26" s="100">
        <v>57</v>
      </c>
      <c r="H26" s="100">
        <v>24</v>
      </c>
      <c r="I26" s="100">
        <v>9</v>
      </c>
    </row>
    <row r="27" spans="1:9" ht="12.75">
      <c r="A27" s="25">
        <v>37104</v>
      </c>
      <c r="B27" s="24">
        <v>40</v>
      </c>
      <c r="C27" s="24">
        <v>56</v>
      </c>
      <c r="D27" s="24">
        <v>22</v>
      </c>
      <c r="E27" s="24">
        <v>4</v>
      </c>
      <c r="F27" s="100">
        <v>14</v>
      </c>
      <c r="G27" s="100">
        <v>27</v>
      </c>
      <c r="H27" s="100">
        <v>3</v>
      </c>
      <c r="I27" s="100">
        <v>2</v>
      </c>
    </row>
    <row r="28" spans="1:9" ht="12.75">
      <c r="A28" s="25">
        <v>37469</v>
      </c>
      <c r="B28" s="24">
        <v>20</v>
      </c>
      <c r="C28" s="24">
        <v>13</v>
      </c>
      <c r="D28" s="24">
        <v>3</v>
      </c>
      <c r="E28" s="24">
        <v>2</v>
      </c>
      <c r="F28" s="100">
        <v>4</v>
      </c>
      <c r="G28" s="100">
        <v>24</v>
      </c>
      <c r="H28" s="100">
        <v>15</v>
      </c>
      <c r="I28" s="100">
        <v>4</v>
      </c>
    </row>
    <row r="29" spans="1:9" ht="12.75">
      <c r="A29" s="25">
        <v>37834</v>
      </c>
      <c r="B29" s="24">
        <v>6</v>
      </c>
      <c r="C29" s="24">
        <v>5</v>
      </c>
      <c r="D29" s="24">
        <v>0</v>
      </c>
      <c r="E29" s="24">
        <v>0</v>
      </c>
      <c r="F29" s="100">
        <v>2</v>
      </c>
      <c r="G29" s="100">
        <v>22</v>
      </c>
      <c r="H29" s="100">
        <v>16</v>
      </c>
      <c r="I29" s="100">
        <v>0</v>
      </c>
    </row>
    <row r="30" spans="1:9" ht="12.75">
      <c r="A30" s="25">
        <v>37135</v>
      </c>
      <c r="B30" s="24">
        <v>2</v>
      </c>
      <c r="C30" s="24">
        <v>0</v>
      </c>
      <c r="D30" s="24">
        <v>2</v>
      </c>
      <c r="E30" s="24">
        <v>1</v>
      </c>
      <c r="F30" s="100">
        <v>0</v>
      </c>
      <c r="G30" s="100">
        <v>14</v>
      </c>
      <c r="H30" s="100">
        <v>0</v>
      </c>
      <c r="I30" s="100">
        <v>0</v>
      </c>
    </row>
    <row r="31" spans="1:9" ht="12.75">
      <c r="A31" s="25">
        <v>37500</v>
      </c>
      <c r="B31" s="24">
        <v>4</v>
      </c>
      <c r="C31" s="24">
        <v>0</v>
      </c>
      <c r="D31" s="24">
        <v>4</v>
      </c>
      <c r="E31" s="24">
        <v>0</v>
      </c>
      <c r="F31" s="100">
        <v>0</v>
      </c>
      <c r="G31" s="100">
        <v>0</v>
      </c>
      <c r="H31" s="100">
        <v>0</v>
      </c>
      <c r="I31" s="100">
        <v>0</v>
      </c>
    </row>
    <row r="32" spans="1:9" ht="12.75">
      <c r="A32" s="25">
        <v>37865</v>
      </c>
      <c r="B32" s="24">
        <v>0</v>
      </c>
      <c r="C32" s="24">
        <v>1</v>
      </c>
      <c r="D32" s="24">
        <v>0</v>
      </c>
      <c r="E32" s="24">
        <v>4</v>
      </c>
      <c r="F32" s="100">
        <v>0</v>
      </c>
      <c r="G32" s="100">
        <v>0</v>
      </c>
      <c r="H32" s="100">
        <v>0</v>
      </c>
      <c r="I32" s="100">
        <v>0</v>
      </c>
    </row>
    <row r="33" spans="1:9" ht="12.75">
      <c r="A33" s="25">
        <v>37165</v>
      </c>
      <c r="B33" s="24">
        <v>0</v>
      </c>
      <c r="C33" s="24">
        <v>0</v>
      </c>
      <c r="D33" s="24">
        <v>0</v>
      </c>
      <c r="E33" s="24">
        <v>0</v>
      </c>
      <c r="F33" s="100">
        <v>2</v>
      </c>
      <c r="G33" s="100">
        <v>0</v>
      </c>
      <c r="H33" s="100">
        <v>0</v>
      </c>
      <c r="I33" s="100">
        <v>0</v>
      </c>
    </row>
    <row r="34" spans="1:9" ht="12.75">
      <c r="A34" s="25">
        <v>37530</v>
      </c>
      <c r="B34" s="24">
        <v>0</v>
      </c>
      <c r="C34" s="24">
        <v>0</v>
      </c>
      <c r="D34" s="24">
        <v>0</v>
      </c>
      <c r="E34" s="24">
        <v>0</v>
      </c>
      <c r="F34" s="100">
        <v>0</v>
      </c>
      <c r="G34" s="100">
        <v>0</v>
      </c>
      <c r="H34" s="100">
        <v>0</v>
      </c>
      <c r="I34" s="100">
        <v>0</v>
      </c>
    </row>
    <row r="35" spans="1:9" ht="12.75">
      <c r="A35" s="25">
        <v>37895</v>
      </c>
      <c r="B35" s="24">
        <v>0</v>
      </c>
      <c r="C35" s="24">
        <v>0</v>
      </c>
      <c r="D35" s="24">
        <v>0</v>
      </c>
      <c r="E35" s="24">
        <v>0</v>
      </c>
      <c r="F35" s="100">
        <v>0</v>
      </c>
      <c r="G35" s="100">
        <v>0</v>
      </c>
      <c r="H35" s="100">
        <v>0</v>
      </c>
      <c r="I35" s="100">
        <v>0</v>
      </c>
    </row>
    <row r="36" spans="1:9" ht="12.75">
      <c r="A36" s="25">
        <v>37196</v>
      </c>
      <c r="B36" s="24">
        <v>0</v>
      </c>
      <c r="C36" s="24">
        <v>0</v>
      </c>
      <c r="D36" s="24">
        <v>0</v>
      </c>
      <c r="E36" s="24">
        <v>0</v>
      </c>
      <c r="F36" s="100">
        <v>0</v>
      </c>
      <c r="G36" s="100">
        <v>0</v>
      </c>
      <c r="H36" s="100">
        <v>0</v>
      </c>
      <c r="I36" s="100">
        <v>0</v>
      </c>
    </row>
    <row r="37" spans="1:9" ht="12.75">
      <c r="A37" s="25">
        <v>37561</v>
      </c>
      <c r="B37" s="24">
        <v>0</v>
      </c>
      <c r="C37" s="24">
        <v>0</v>
      </c>
      <c r="D37" s="24">
        <v>0</v>
      </c>
      <c r="E37" s="24">
        <v>0</v>
      </c>
      <c r="F37" s="100">
        <v>0</v>
      </c>
      <c r="G37" s="100">
        <v>0</v>
      </c>
      <c r="H37" s="100">
        <v>0</v>
      </c>
      <c r="I37" s="100">
        <v>0</v>
      </c>
    </row>
    <row r="38" spans="1:9" ht="12.75">
      <c r="A38" s="25">
        <v>37926</v>
      </c>
      <c r="B38" s="24">
        <v>0</v>
      </c>
      <c r="C38" s="24">
        <v>0</v>
      </c>
      <c r="D38" s="24">
        <v>0</v>
      </c>
      <c r="E38" s="24">
        <v>0</v>
      </c>
      <c r="F38" s="100">
        <v>0</v>
      </c>
      <c r="G38" s="100">
        <v>0</v>
      </c>
      <c r="H38" s="100">
        <v>0</v>
      </c>
      <c r="I38" s="100">
        <v>0</v>
      </c>
    </row>
    <row r="39" spans="1:9" ht="12.75">
      <c r="A39" s="25">
        <v>37226</v>
      </c>
      <c r="B39" s="24">
        <v>0</v>
      </c>
      <c r="C39" s="24">
        <v>0</v>
      </c>
      <c r="D39" s="24">
        <v>0</v>
      </c>
      <c r="E39" s="24">
        <v>0</v>
      </c>
      <c r="F39" s="100">
        <v>0</v>
      </c>
      <c r="G39" s="100">
        <v>0</v>
      </c>
      <c r="H39" s="100">
        <v>0</v>
      </c>
      <c r="I39" s="100">
        <v>0</v>
      </c>
    </row>
    <row r="40" spans="1:9" ht="12.75">
      <c r="A40" s="25">
        <v>37591</v>
      </c>
      <c r="B40" s="24">
        <v>0</v>
      </c>
      <c r="C40" s="24">
        <v>0</v>
      </c>
      <c r="D40" s="24">
        <v>0</v>
      </c>
      <c r="E40" s="24">
        <v>0</v>
      </c>
      <c r="F40" s="100">
        <v>0</v>
      </c>
      <c r="G40" s="100">
        <v>0</v>
      </c>
      <c r="H40" s="100">
        <v>0</v>
      </c>
      <c r="I40" s="100">
        <v>0</v>
      </c>
    </row>
    <row r="41" spans="1:9" ht="12.75">
      <c r="A41" s="25">
        <v>37956</v>
      </c>
      <c r="B41" s="24">
        <v>0</v>
      </c>
      <c r="C41" s="24">
        <v>0</v>
      </c>
      <c r="D41" s="24">
        <v>0</v>
      </c>
      <c r="E41" s="24">
        <v>0</v>
      </c>
      <c r="F41" s="100">
        <v>0</v>
      </c>
      <c r="G41" s="100">
        <v>0</v>
      </c>
      <c r="H41" s="100">
        <v>0</v>
      </c>
      <c r="I41" s="100">
        <v>0</v>
      </c>
    </row>
  </sheetData>
  <sheetProtection/>
  <printOptions/>
  <pageMargins left="0.77" right="0.15" top="0.14" bottom="0.14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Колонтаева Юлия Владимировна</cp:lastModifiedBy>
  <cp:lastPrinted>2022-07-25T05:51:58Z</cp:lastPrinted>
  <dcterms:created xsi:type="dcterms:W3CDTF">2017-06-05T07:42:31Z</dcterms:created>
  <dcterms:modified xsi:type="dcterms:W3CDTF">2022-07-25T05:55:14Z</dcterms:modified>
  <cp:category/>
  <cp:version/>
  <cp:contentType/>
  <cp:contentStatus/>
</cp:coreProperties>
</file>