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2013" sheetId="1" r:id="rId1"/>
    <sheet name="Лист2" sheetId="2" r:id="rId2"/>
    <sheet name="Лист3" sheetId="3" r:id="rId3"/>
  </sheets>
  <definedNames>
    <definedName name="_xlnm.Print_Area" localSheetId="0">'2013'!$A$1:$O$66</definedName>
  </definedNames>
  <calcPr fullCalcOnLoad="1"/>
</workbook>
</file>

<file path=xl/sharedStrings.xml><?xml version="1.0" encoding="utf-8"?>
<sst xmlns="http://schemas.openxmlformats.org/spreadsheetml/2006/main" count="282" uniqueCount="171">
  <si>
    <t>№</t>
  </si>
  <si>
    <t>Предмет контракта</t>
  </si>
  <si>
    <t>Способ размещения заказа</t>
  </si>
  <si>
    <t>Дата размещения заказа</t>
  </si>
  <si>
    <t>Дата подведения итогов</t>
  </si>
  <si>
    <t>Начальная максимальная цена заказа</t>
  </si>
  <si>
    <t>Цена контракта</t>
  </si>
  <si>
    <t>Экономия</t>
  </si>
  <si>
    <t>Срок исполнения контракта</t>
  </si>
  <si>
    <t>Сведения об исполнении контракта</t>
  </si>
  <si>
    <t>Открытый аукцион в электронной форме</t>
  </si>
  <si>
    <t>Внесены первичные сведения о контракте (на сайте)</t>
  </si>
  <si>
    <t>Внесены сведения об исполнении контракта (на сайте)</t>
  </si>
  <si>
    <t>Номер и дата заключения контракта</t>
  </si>
  <si>
    <t>Исполняется</t>
  </si>
  <si>
    <t>Заказчик</t>
  </si>
  <si>
    <t>Администрация</t>
  </si>
  <si>
    <t>МКОУ СОШ №4</t>
  </si>
  <si>
    <t>МКОУ СОШ №8</t>
  </si>
  <si>
    <t xml:space="preserve">Специалист 1 категории планово-экономического отдела по формированию и размещению муниципального заказа городского округа Верхний Тагил  _______________     Абрамова И.Е.
</t>
  </si>
  <si>
    <t xml:space="preserve">Наименование, место нахождение ЮЛ; ФИО, место жительства ФЛ; ИНН, конт. тел.  </t>
  </si>
  <si>
    <t xml:space="preserve">МУП "Благоустройство" ИНН 6621015794, Свердловская обл. г.Верхний Тагил ул. Островского 56 тел. (34357) 23546 </t>
  </si>
  <si>
    <t>МКОУ СОШ №10</t>
  </si>
  <si>
    <t>Отдел по управлению образованием</t>
  </si>
  <si>
    <t>внесены</t>
  </si>
  <si>
    <t>Поставка мяса (включая птицу) и пищевые субпродукты для муниципальных нужд об-разовательных учреждений городского окру-га Верхний Тагил на первое полугодие 2013 года</t>
  </si>
  <si>
    <t>Поставка молочных продуктов питания для муниципальных нужд образовательных уч-реждений городского округа Верхний Тагил на первое полугодие 2013 года</t>
  </si>
  <si>
    <t xml:space="preserve">Выполнение работ по содержанию автомобильных дорог местного значения и сооружений на них в городском округе Верхний Тагил в 2013 году </t>
  </si>
  <si>
    <t>Оказание услуг по организации отдыха и оздоровления детей и подростков, в детских санаториях и санаторно-оздоровительных лагерях круглогодичного действия в 2013 году</t>
  </si>
  <si>
    <t>МКДОУ ЦРР №9</t>
  </si>
  <si>
    <t>МКДОУ №17</t>
  </si>
  <si>
    <t>МКДОУ №22</t>
  </si>
  <si>
    <t>МКДОУ №25</t>
  </si>
  <si>
    <t>МКДОУ №32</t>
  </si>
  <si>
    <t>Администрация УО</t>
  </si>
  <si>
    <t xml:space="preserve">СОВМЕСТНЫЕ ТОРГИ </t>
  </si>
  <si>
    <t>№2-0185999-01 от 18.02.13</t>
  </si>
  <si>
    <t>№2-0223431-01 от 19.02.13</t>
  </si>
  <si>
    <t>№2-0186054-01 от 18.02.13</t>
  </si>
  <si>
    <t>№2-0185998-01 от 17.02.13</t>
  </si>
  <si>
    <t>№2-0094021-01 от 18.02.13</t>
  </si>
  <si>
    <t>№2-0186047-01 от 18.02.13</t>
  </si>
  <si>
    <t>№2-0186048-01 от 18.02.13</t>
  </si>
  <si>
    <t>№2-0094030-01 от 18.02.13</t>
  </si>
  <si>
    <t>ИП Киселева Л.И. ИНН 661600009788, 624162, Свердловская обл., г.В-Тагил, ул. Ломоносова 23, тел. (34357)25909, +79045405054</t>
  </si>
  <si>
    <t>№1-0223431-01 от 25.02.13</t>
  </si>
  <si>
    <t>№1-0186054-01 от 25.02.13</t>
  </si>
  <si>
    <t>№1-0094021-01 от 23.02.13</t>
  </si>
  <si>
    <t>№1-0185999-01 от 25.02.13</t>
  </si>
  <si>
    <t>№1-0186047-01 от 25.02.13</t>
  </si>
  <si>
    <t>№1-0186048-01 от 25.02.13</t>
  </si>
  <si>
    <t>№1-0094030-01 от 25.02.13</t>
  </si>
  <si>
    <t>№0162300013213000003-0099375-01 от 19.02.2013</t>
  </si>
  <si>
    <t>внесены 20.02.2013</t>
  </si>
  <si>
    <t>Поставка оборудования для автоматизации рабочих мест сотрудников администрации и муниципальных учреждений городского округа Верхний Тагил, оказывающих муниципальные услуги в электронном виде</t>
  </si>
  <si>
    <r>
      <t xml:space="preserve">Открытый аукцион в электронной форме       </t>
    </r>
    <r>
      <rPr>
        <b/>
        <sz val="10"/>
        <rFont val="Times New Roman"/>
        <family val="1"/>
      </rPr>
      <t>для СМП</t>
    </r>
  </si>
  <si>
    <t>ООО "Урал-Милленниум" ИНН 6661105980,  Свердловская обл., г. Екатеринбург, ул. Куйбышева 55  тел. (343)2579429</t>
  </si>
  <si>
    <t>открытый конкурс -0</t>
  </si>
  <si>
    <t>ИП Кузнецов Д. А. ИНН 660100040749,     Свердловская обл., г. Алапаевск, п. Западный, ул. Трудовая 16 тел. (343 46) 32842</t>
  </si>
  <si>
    <t>№0162300013213000005-0099375-01 от 04.04.2013</t>
  </si>
  <si>
    <t>внесены 04.04.2013</t>
  </si>
  <si>
    <t xml:space="preserve">Поставка бумаги для офисной техники и канцелярских товаров для нужд администра-ции городского округа Верхний Тагил. </t>
  </si>
  <si>
    <t>№1 от 27.02.2013</t>
  </si>
  <si>
    <t>до 10.03.2013</t>
  </si>
  <si>
    <t>Исполнен полностью (Платежное поручение №349 от 11.04.2013)</t>
  </si>
  <si>
    <t>внесены 27.02.2013</t>
  </si>
  <si>
    <t>внесены 15.04.2013</t>
  </si>
  <si>
    <t>ООО "Канц-Ек" ИНН 6672302349  Свердловская обл., г. Екатеринбург, ул. Щорса 7 к 243  (343) 3787261</t>
  </si>
  <si>
    <r>
      <t xml:space="preserve">Запрос котировок </t>
    </r>
    <r>
      <rPr>
        <b/>
        <sz val="10"/>
        <rFont val="Times New Roman"/>
        <family val="1"/>
      </rPr>
      <t>для СМП</t>
    </r>
  </si>
  <si>
    <t>Поставка автобуса для перевозки детей для нужд Муниципального казенного учрежде-ния средняя образовательная школа №4</t>
  </si>
  <si>
    <t>Выполнение работ по  ремонту  пола первого этажа с заменой на более прочные материалы в здании  Муниципального казенного учреждения средняя образовательная школа №4</t>
  </si>
  <si>
    <t>Выполнение работ по ремонту дворовых территорий многоквартирных домов, проездов к дворовым территориям многоквартирных домов в квартале № 1 (дома №№ 40,42,44 по ул. Нахимова, дома №№ 75,77,79 по ул. Ленина, дома №№ 2,4 по ул. Садовая, дома №№ 1,3 по ул. Чехова) в городе Верхний Тагил</t>
  </si>
  <si>
    <t>до 01.09.2013</t>
  </si>
  <si>
    <t>внесены 29.04.2013</t>
  </si>
  <si>
    <t>ОАО "Юбилейный"- филлиал ОАО "Санаторий профилакторий "Лукоморье"ИНН 5635008080 Свердловская область, г. Верхний Тагил, ул. Ленина д.83 тел. (34357)24543</t>
  </si>
  <si>
    <t>01.07.2013.</t>
  </si>
  <si>
    <t>ООО "Ремстройсервис" ИНН 6629008735 Свердловская обл., г. Новоуральск, ул. Чурина д.12/2-4   тел. +79221079498</t>
  </si>
  <si>
    <t>ООО "Промышленные технологии" ИНН 5260250347 Нижегородская обл. г. Нижний Новгород, ул. Переходникова д.1"д"  тел. (831) 2931370</t>
  </si>
  <si>
    <t>ООО "Стройкомплект" ИНН 6671413913 Свердловская обл., г. Екатеринбург, ул. Московская д.77-232  тел.+79827179288</t>
  </si>
  <si>
    <t>Исполнен полностью (Платежное поручение №350 от 11.04.2013)</t>
  </si>
  <si>
    <t>Исполнен полностью</t>
  </si>
  <si>
    <t>ОТЧЕТ ГЛАВЕ ГОРОДСКОГО ОКРУГА ВЕРХНИЙ ТАГИЛ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закупках, проведенных по состоянию на 01.10.2013</t>
  </si>
  <si>
    <t>Поставка мяса и пищевых субпродуктов для муниципальных нужд образовательных уч-реждений городского округа Верхний Тагил на второе полугодие 2013 года</t>
  </si>
  <si>
    <t>Поставка молочных продуктов питания для муниципальных нужд образовательных уч-реждений городского округа Верхний Тагил на второе полугодие 2013 года.</t>
  </si>
  <si>
    <t>Поставка мяса птицы и полуфабрикатов из мяса птицы для муниципальных нужд обра-зовательных учреждений городского округа Верхний Тагил на второе полугодие 2013 года</t>
  </si>
  <si>
    <t xml:space="preserve">Выполнение работ по частичному ремонту кровли (замена воронок) в здании Муниципального бюджетного дошкольного образовательного учреждения Центр развития ребенка – детский сад № 9  </t>
  </si>
  <si>
    <t>Поставка молочных продуктов питания для нужд муниципального бюджетного дошкольного образовательного учреждения Центр развития ребенка – детский сад № 9</t>
  </si>
  <si>
    <t>Поставка компьютерного оборудования для нужд Муниципального бюджетного учреж-дения средняя образовательная школа №4</t>
  </si>
  <si>
    <t>Проектирование объекта: «Капитальный ремонт автомобильной дороги по ул. Спорта - 793 метра (от ул. Ленина до ул. Белинского), ул. Белинского - 391 метр (от ул. Спорта до ул. Пролетарской) в городе Верхний Тагил».</t>
  </si>
  <si>
    <t>Поставка компьютерного оборудования для нужд Муниципального бюджетного общеобразовательного учреждения средняя общеобразовательная школа № 8</t>
  </si>
  <si>
    <t>Выполнение работ по подготовке проекта планировки и межевания территории с градостроительными планами земельных участков на площади 11, 6 га  в микрорайоне «Архангельский» в городе Верхний Тагил.</t>
  </si>
  <si>
    <t>№ 0162300013213000007-0223431-02 от 09.07.2013</t>
  </si>
  <si>
    <t>№ 0162300013213000006-0189188-01 от 29.04.2013</t>
  </si>
  <si>
    <t>Исполнен полностью (Платежное поручение №144 от 22.05.2013)</t>
  </si>
  <si>
    <t>внесены 24.05.2013</t>
  </si>
  <si>
    <r>
      <t xml:space="preserve">Исполняется с </t>
    </r>
    <r>
      <rPr>
        <sz val="8"/>
        <color indexed="10"/>
        <rFont val="Times New Roman"/>
        <family val="1"/>
      </rPr>
      <t>нарушением по срокам оплаты</t>
    </r>
  </si>
  <si>
    <t>№ 0162300013213000008-0223431-01 от 09.07.2013</t>
  </si>
  <si>
    <t>внесены 11.07.2013</t>
  </si>
  <si>
    <t>Исполнен полностью (Платежное поручение №902 от 05.09.2013)</t>
  </si>
  <si>
    <t>до 10.08.2013</t>
  </si>
  <si>
    <t>внесены 09.09.2013</t>
  </si>
  <si>
    <t>МБДОУ ЦРР №9</t>
  </si>
  <si>
    <t>МБОУ СОШ №4</t>
  </si>
  <si>
    <t>МБОУ СОШ №8</t>
  </si>
  <si>
    <t>ООО "Интеграция" ИНН 6658394122 Свердловская обл., г. Екатеринбург, ул. Заводская д.27-307   тел. (343) 2784410</t>
  </si>
  <si>
    <t>№ 0162300013213000017-0223431-01 от 28.09.2013</t>
  </si>
  <si>
    <t>до 19.10.2013</t>
  </si>
  <si>
    <t>внесены 01.10.2013</t>
  </si>
  <si>
    <t>Исполнено полностью</t>
  </si>
  <si>
    <r>
      <t xml:space="preserve">Исполняется </t>
    </r>
    <r>
      <rPr>
        <sz val="8"/>
        <color indexed="10"/>
        <rFont val="Times New Roman"/>
        <family val="1"/>
      </rPr>
      <t>с нар по ср опл</t>
    </r>
  </si>
  <si>
    <t>до 29.08.2013</t>
  </si>
  <si>
    <r>
      <t xml:space="preserve">Исполняется с </t>
    </r>
    <r>
      <rPr>
        <sz val="8"/>
        <color indexed="10"/>
        <rFont val="Times New Roman"/>
        <family val="1"/>
      </rPr>
      <t>нарушением по срокам выполнения работ</t>
    </r>
  </si>
  <si>
    <t>№ 0162300013213000009-0099375-01 от 15.07.2013</t>
  </si>
  <si>
    <t>внесены 15.07.2013</t>
  </si>
  <si>
    <t>№ 0162300013213000010-0099375-01 от 01.08.2013</t>
  </si>
  <si>
    <t>до 20.10.2013</t>
  </si>
  <si>
    <t>внесены 01.08.2013</t>
  </si>
  <si>
    <t>ООО "Технология 2000" ИНН 6674182647 , г. Екатеринбург, ул. Чапаева 7 к Л оф 304   тел. (343) 2578292</t>
  </si>
  <si>
    <t xml:space="preserve">Запрос котировок </t>
  </si>
  <si>
    <t>№0162300013213000016-01 от 23.09.2013 г</t>
  </si>
  <si>
    <t>до 31.12.2013</t>
  </si>
  <si>
    <t>внесены 26.09.2013</t>
  </si>
  <si>
    <t>МБУС "СОК"</t>
  </si>
  <si>
    <t>№0162300013213000015-0481444-01 от 20.09.2013 г</t>
  </si>
  <si>
    <t>до 01.10.2013</t>
  </si>
  <si>
    <t>ООО "Электросервис" ИНН 6616005039 624162, Свердловская обл., г.В-Тагил, ул. Розы Люксембург д.80 (343 57) 24744</t>
  </si>
  <si>
    <t>Исполнен полностью (Платежное поручение №90  от 02.10.2013)</t>
  </si>
  <si>
    <t>Выполнение работ по замене электроосвещения в здании Муниципального бюджетного учреждения спорта «Спортивно-оздоровительного комплекса» городского округа Верхний Тагил  на светодиодные светильники.</t>
  </si>
  <si>
    <t>внесены 20.09.2013</t>
  </si>
  <si>
    <t>контракт не заключен план 14.10.2013 г.</t>
  </si>
  <si>
    <r>
      <t xml:space="preserve">ООО "Парад-Компьютерные технологии" </t>
    </r>
    <r>
      <rPr>
        <sz val="10"/>
        <color indexed="10"/>
        <rFont val="Times New Roman"/>
        <family val="1"/>
      </rPr>
      <t>ИНН_____</t>
    </r>
    <r>
      <rPr>
        <sz val="10"/>
        <rFont val="Times New Roman"/>
        <family val="1"/>
      </rPr>
      <t>, 620144, г.Екатеринбург, ул.Куйбышева 55, тел. (343) 2575208</t>
    </r>
  </si>
  <si>
    <t>07.10.2013 г.</t>
  </si>
  <si>
    <t>МБОУ СОШ №10</t>
  </si>
  <si>
    <t>МБДОУ №17</t>
  </si>
  <si>
    <t>МБДОУ №22</t>
  </si>
  <si>
    <t>МБДОУ №25</t>
  </si>
  <si>
    <r>
      <t xml:space="preserve">Открытый аукцион в электронной форме      </t>
    </r>
    <r>
      <rPr>
        <b/>
        <sz val="10"/>
        <rFont val="Times New Roman"/>
        <family val="1"/>
      </rPr>
      <t xml:space="preserve"> для СМП</t>
    </r>
  </si>
  <si>
    <t>№13-0185998-01 от 25.08.2013</t>
  </si>
  <si>
    <t>№13-0186047-01 от 28.08.2013</t>
  </si>
  <si>
    <t>№13-0186054-01 от 27.08.2013</t>
  </si>
  <si>
    <t>№13-0223431-01 от 28.08.2013</t>
  </si>
  <si>
    <t>до 12.2013</t>
  </si>
  <si>
    <t>внесены 28.08.2013</t>
  </si>
  <si>
    <t>внесены 30.08.2013</t>
  </si>
  <si>
    <t>внесены 29.08.2013</t>
  </si>
  <si>
    <t>№12-0186047-01 от 28.08.2013</t>
  </si>
  <si>
    <t>№12-0186054-01 от 27.08.2013</t>
  </si>
  <si>
    <t>№12-0223431-01 от 28.08.2013</t>
  </si>
  <si>
    <t>№12-0094021-01 от 27.08.2013</t>
  </si>
  <si>
    <t>внесены 02.09.2013</t>
  </si>
  <si>
    <t>№12-0186048-01 от 26.08.2013</t>
  </si>
  <si>
    <t>внесены 26.08.2013</t>
  </si>
  <si>
    <t>№11-0094021-01 от 19.08.2013</t>
  </si>
  <si>
    <t>№11-0186048-01 от 20.08.2013</t>
  </si>
  <si>
    <t>внесены 21.08.2013</t>
  </si>
  <si>
    <t>№11-0186054-01 от 19.08.2013</t>
  </si>
  <si>
    <t>внесены 22.08.2013</t>
  </si>
  <si>
    <t>№11-0185998-01 от 21.08.2013</t>
  </si>
  <si>
    <t>внесены 23.08.2013</t>
  </si>
  <si>
    <t>№11-0223431-01 от 22.08.2013</t>
  </si>
  <si>
    <t>№11-0186047-01 от 22.08.2013</t>
  </si>
  <si>
    <t>№11-0185999-01 от 23.08.2013</t>
  </si>
  <si>
    <t>ИТОГО: размещено в 2013 году 19 закупок, из них</t>
  </si>
  <si>
    <t xml:space="preserve">открытый аукцион в электронной форме - 17 </t>
  </si>
  <si>
    <t xml:space="preserve">                                      из них 4 аукциона для СМП</t>
  </si>
  <si>
    <t>запрос котировок – 2</t>
  </si>
  <si>
    <t xml:space="preserve">                                      из них 1 котировка для СМП</t>
  </si>
  <si>
    <t xml:space="preserve">Открытый аукцион в электронной форме не состоялся по причине отсутствия заявок.                                                                                          Начальная (максимальная) цена - 490 000 руб. </t>
  </si>
  <si>
    <t xml:space="preserve">Открытый аукцион в электронной форме не состоялся по причине отсутствия заявок.                                                                                                        Начальная (максимальная) цена - 67 924 руб. </t>
  </si>
  <si>
    <t>В 2013 г. по состоянию на 01.10.1013 г. заключено 42 контракта, исполнено полностью 15 контрактов, исполняется 27 контрактов, из них с нарушениями: по срокам выполнения работ 1 контракт, по срокам оплаты 4 контракта</t>
  </si>
  <si>
    <t xml:space="preserve">внесены 07.10.2013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</si>
</sst>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&quot;р.&quot;"/>
    <numFmt numFmtId="173" formatCode="[$-FC19]d\ mmmm\ yyyy\ &quot;г.&quot;"/>
  </numFmts>
  <fonts count="44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vertical="top" wrapText="1"/>
    </xf>
    <xf numFmtId="168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G54" sqref="G54"/>
    </sheetView>
  </sheetViews>
  <sheetFormatPr defaultColWidth="9.00390625" defaultRowHeight="12.75"/>
  <cols>
    <col min="1" max="1" width="3.625" style="28" customWidth="1"/>
    <col min="2" max="2" width="17.25390625" style="0" customWidth="1"/>
    <col min="3" max="3" width="35.875" style="0" customWidth="1"/>
    <col min="4" max="4" width="11.125" style="0" customWidth="1"/>
    <col min="5" max="5" width="9.25390625" style="0" customWidth="1"/>
    <col min="6" max="6" width="9.625" style="0" customWidth="1"/>
    <col min="7" max="7" width="13.625" style="0" customWidth="1"/>
    <col min="8" max="8" width="14.00390625" style="0" customWidth="1"/>
    <col min="9" max="9" width="13.00390625" style="0" customWidth="1"/>
    <col min="10" max="10" width="13.625" style="0" customWidth="1"/>
    <col min="11" max="11" width="12.125" style="0" customWidth="1"/>
    <col min="12" max="12" width="11.625" style="0" customWidth="1"/>
    <col min="13" max="13" width="9.25390625" style="0" customWidth="1"/>
    <col min="14" max="14" width="9.625" style="54" customWidth="1"/>
    <col min="15" max="15" width="41.00390625" style="0" customWidth="1"/>
  </cols>
  <sheetData>
    <row r="1" spans="1:15" ht="43.5" customHeight="1">
      <c r="A1" s="73" t="s">
        <v>81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9.5" customHeight="1">
      <c r="A2" s="2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1:16" ht="92.25" customHeight="1">
      <c r="A3" s="25" t="s">
        <v>0</v>
      </c>
      <c r="B3" s="4" t="s">
        <v>15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13</v>
      </c>
      <c r="K3" s="4" t="s">
        <v>8</v>
      </c>
      <c r="L3" s="4" t="s">
        <v>9</v>
      </c>
      <c r="M3" s="4" t="s">
        <v>11</v>
      </c>
      <c r="N3" s="12" t="s">
        <v>12</v>
      </c>
      <c r="O3" s="14" t="s">
        <v>20</v>
      </c>
      <c r="P3" s="16"/>
    </row>
    <row r="4" spans="1:16" ht="12.75">
      <c r="A4" s="26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9</v>
      </c>
      <c r="I4" s="5">
        <v>10</v>
      </c>
      <c r="J4" s="5">
        <v>11</v>
      </c>
      <c r="K4" s="5">
        <v>12</v>
      </c>
      <c r="L4" s="5">
        <v>13</v>
      </c>
      <c r="M4" s="5">
        <v>14</v>
      </c>
      <c r="N4" s="5">
        <v>15</v>
      </c>
      <c r="O4" s="5">
        <v>16</v>
      </c>
      <c r="P4" s="16"/>
    </row>
    <row r="5" spans="1:16" s="23" customFormat="1" ht="15.75" customHeight="1">
      <c r="A5" s="36"/>
      <c r="B5" s="6" t="s">
        <v>34</v>
      </c>
      <c r="C5" s="34" t="s">
        <v>35</v>
      </c>
      <c r="D5" s="67" t="s">
        <v>10</v>
      </c>
      <c r="E5" s="70">
        <v>41302</v>
      </c>
      <c r="F5" s="70">
        <v>41310</v>
      </c>
      <c r="G5" s="38">
        <f>SUM(G6:G13)</f>
        <v>1886348.08</v>
      </c>
      <c r="H5" s="38">
        <f>SUM(H6:H13)</f>
        <v>1886348.08</v>
      </c>
      <c r="I5" s="17">
        <f>G5-H5</f>
        <v>0</v>
      </c>
      <c r="J5" s="6"/>
      <c r="K5" s="6"/>
      <c r="L5" s="6"/>
      <c r="M5" s="6" t="s">
        <v>24</v>
      </c>
      <c r="N5" s="6"/>
      <c r="O5" s="35"/>
      <c r="P5" s="22"/>
    </row>
    <row r="6" spans="1:16" ht="24.75" customHeight="1">
      <c r="A6" s="44">
        <v>1</v>
      </c>
      <c r="B6" s="6" t="s">
        <v>17</v>
      </c>
      <c r="C6" s="61" t="s">
        <v>25</v>
      </c>
      <c r="D6" s="68"/>
      <c r="E6" s="71"/>
      <c r="F6" s="71"/>
      <c r="G6" s="17">
        <v>363025.4</v>
      </c>
      <c r="H6" s="17">
        <v>363025.4</v>
      </c>
      <c r="I6" s="17">
        <f aca="true" t="shared" si="0" ref="I6:I13">G6-H6</f>
        <v>0</v>
      </c>
      <c r="J6" s="6" t="s">
        <v>37</v>
      </c>
      <c r="K6" s="8">
        <v>41455</v>
      </c>
      <c r="L6" s="10" t="s">
        <v>108</v>
      </c>
      <c r="M6" s="39">
        <v>41327</v>
      </c>
      <c r="N6" s="52">
        <v>41541</v>
      </c>
      <c r="O6" s="55" t="s">
        <v>44</v>
      </c>
      <c r="P6" s="16"/>
    </row>
    <row r="7" spans="1:16" ht="24.75" customHeight="1">
      <c r="A7" s="45"/>
      <c r="B7" s="37" t="s">
        <v>18</v>
      </c>
      <c r="C7" s="62"/>
      <c r="D7" s="68"/>
      <c r="E7" s="71"/>
      <c r="F7" s="71"/>
      <c r="G7" s="17">
        <v>801206.7</v>
      </c>
      <c r="H7" s="17">
        <v>801206.7</v>
      </c>
      <c r="I7" s="17">
        <f t="shared" si="0"/>
        <v>0</v>
      </c>
      <c r="J7" s="6" t="s">
        <v>38</v>
      </c>
      <c r="K7" s="8">
        <v>41455</v>
      </c>
      <c r="L7" s="10" t="s">
        <v>109</v>
      </c>
      <c r="M7" s="39">
        <v>41327</v>
      </c>
      <c r="N7" s="53"/>
      <c r="O7" s="56"/>
      <c r="P7" s="16"/>
    </row>
    <row r="8" spans="1:16" ht="24.75" customHeight="1">
      <c r="A8" s="45"/>
      <c r="B8" s="6" t="s">
        <v>22</v>
      </c>
      <c r="C8" s="62"/>
      <c r="D8" s="68"/>
      <c r="E8" s="71"/>
      <c r="F8" s="71"/>
      <c r="G8" s="17">
        <v>89694.54</v>
      </c>
      <c r="H8" s="17">
        <v>89694.54</v>
      </c>
      <c r="I8" s="17">
        <f t="shared" si="0"/>
        <v>0</v>
      </c>
      <c r="J8" s="6" t="s">
        <v>39</v>
      </c>
      <c r="K8" s="8">
        <v>41455</v>
      </c>
      <c r="L8" s="10" t="s">
        <v>108</v>
      </c>
      <c r="M8" s="39">
        <v>41325</v>
      </c>
      <c r="N8" s="52">
        <v>41533</v>
      </c>
      <c r="O8" s="56"/>
      <c r="P8" s="16"/>
    </row>
    <row r="9" spans="1:16" ht="24.75" customHeight="1">
      <c r="A9" s="45"/>
      <c r="B9" s="6" t="s">
        <v>29</v>
      </c>
      <c r="C9" s="62"/>
      <c r="D9" s="68"/>
      <c r="E9" s="71"/>
      <c r="F9" s="71"/>
      <c r="G9" s="17">
        <v>155000</v>
      </c>
      <c r="H9" s="17">
        <v>155000</v>
      </c>
      <c r="I9" s="17">
        <f t="shared" si="0"/>
        <v>0</v>
      </c>
      <c r="J9" s="6" t="s">
        <v>40</v>
      </c>
      <c r="K9" s="8">
        <v>41455</v>
      </c>
      <c r="L9" s="10" t="s">
        <v>108</v>
      </c>
      <c r="M9" s="39">
        <v>41323</v>
      </c>
      <c r="N9" s="52">
        <v>41530</v>
      </c>
      <c r="O9" s="56"/>
      <c r="P9" s="16"/>
    </row>
    <row r="10" spans="1:16" ht="24.75" customHeight="1">
      <c r="A10" s="45"/>
      <c r="B10" s="6" t="s">
        <v>30</v>
      </c>
      <c r="C10" s="62"/>
      <c r="D10" s="68"/>
      <c r="E10" s="71"/>
      <c r="F10" s="71"/>
      <c r="G10" s="17">
        <v>145183.5</v>
      </c>
      <c r="H10" s="17">
        <v>145183.5</v>
      </c>
      <c r="I10" s="17">
        <f t="shared" si="0"/>
        <v>0</v>
      </c>
      <c r="J10" s="6" t="s">
        <v>36</v>
      </c>
      <c r="K10" s="8">
        <v>41455</v>
      </c>
      <c r="L10" s="10" t="s">
        <v>108</v>
      </c>
      <c r="M10" s="39">
        <v>41325</v>
      </c>
      <c r="N10" s="52">
        <v>41542</v>
      </c>
      <c r="O10" s="56"/>
      <c r="P10" s="16"/>
    </row>
    <row r="11" spans="1:16" ht="24.75" customHeight="1">
      <c r="A11" s="45"/>
      <c r="B11" s="6" t="s">
        <v>31</v>
      </c>
      <c r="C11" s="62"/>
      <c r="D11" s="68"/>
      <c r="E11" s="71"/>
      <c r="F11" s="71"/>
      <c r="G11" s="17">
        <v>44247.54</v>
      </c>
      <c r="H11" s="17">
        <v>44247.54</v>
      </c>
      <c r="I11" s="17">
        <f t="shared" si="0"/>
        <v>0</v>
      </c>
      <c r="J11" s="6" t="s">
        <v>41</v>
      </c>
      <c r="K11" s="8">
        <v>41455</v>
      </c>
      <c r="L11" s="10" t="s">
        <v>108</v>
      </c>
      <c r="M11" s="39">
        <v>41324</v>
      </c>
      <c r="N11" s="52">
        <v>41485</v>
      </c>
      <c r="O11" s="56"/>
      <c r="P11" s="16"/>
    </row>
    <row r="12" spans="1:16" ht="26.25" customHeight="1">
      <c r="A12" s="45"/>
      <c r="B12" s="6" t="s">
        <v>32</v>
      </c>
      <c r="C12" s="62"/>
      <c r="D12" s="68"/>
      <c r="E12" s="71"/>
      <c r="F12" s="71"/>
      <c r="G12" s="17">
        <v>88350</v>
      </c>
      <c r="H12" s="17">
        <v>88350</v>
      </c>
      <c r="I12" s="17">
        <f t="shared" si="0"/>
        <v>0</v>
      </c>
      <c r="J12" s="6" t="s">
        <v>42</v>
      </c>
      <c r="K12" s="8">
        <v>41455</v>
      </c>
      <c r="L12" s="10" t="s">
        <v>108</v>
      </c>
      <c r="M12" s="39">
        <v>41324</v>
      </c>
      <c r="N12" s="52">
        <v>41479</v>
      </c>
      <c r="O12" s="56"/>
      <c r="P12" s="16"/>
    </row>
    <row r="13" spans="1:16" ht="26.25" customHeight="1">
      <c r="A13" s="46"/>
      <c r="B13" s="6" t="s">
        <v>33</v>
      </c>
      <c r="C13" s="63"/>
      <c r="D13" s="69"/>
      <c r="E13" s="72"/>
      <c r="F13" s="72"/>
      <c r="G13" s="17">
        <v>199640.4</v>
      </c>
      <c r="H13" s="17">
        <v>199640.4</v>
      </c>
      <c r="I13" s="17">
        <f t="shared" si="0"/>
        <v>0</v>
      </c>
      <c r="J13" s="6" t="s">
        <v>43</v>
      </c>
      <c r="K13" s="8">
        <v>41455</v>
      </c>
      <c r="L13" s="10" t="s">
        <v>14</v>
      </c>
      <c r="M13" s="39">
        <v>41324</v>
      </c>
      <c r="N13" s="53"/>
      <c r="O13" s="57"/>
      <c r="P13" s="16"/>
    </row>
    <row r="14" spans="1:16" s="23" customFormat="1" ht="15.75" customHeight="1">
      <c r="A14" s="75">
        <v>2</v>
      </c>
      <c r="B14" s="6" t="s">
        <v>34</v>
      </c>
      <c r="C14" s="34" t="s">
        <v>35</v>
      </c>
      <c r="D14" s="67" t="s">
        <v>10</v>
      </c>
      <c r="E14" s="70">
        <v>41302</v>
      </c>
      <c r="F14" s="70">
        <v>41316</v>
      </c>
      <c r="G14" s="38">
        <f>SUM(G15:G21)</f>
        <v>1823082.27</v>
      </c>
      <c r="H14" s="38">
        <f>SUM(H15:H21)</f>
        <v>1558735.3599999999</v>
      </c>
      <c r="I14" s="17">
        <f>G14-H14</f>
        <v>264346.91000000015</v>
      </c>
      <c r="J14" s="6"/>
      <c r="K14" s="6"/>
      <c r="L14" s="6"/>
      <c r="M14" s="6" t="s">
        <v>24</v>
      </c>
      <c r="N14" s="6"/>
      <c r="O14" s="35"/>
      <c r="P14" s="22"/>
    </row>
    <row r="15" spans="1:16" ht="24.75" customHeight="1">
      <c r="A15" s="76"/>
      <c r="B15" s="6" t="s">
        <v>17</v>
      </c>
      <c r="C15" s="61" t="s">
        <v>26</v>
      </c>
      <c r="D15" s="68"/>
      <c r="E15" s="71"/>
      <c r="F15" s="71"/>
      <c r="G15" s="17">
        <v>143490.8</v>
      </c>
      <c r="H15" s="17">
        <v>122684.63</v>
      </c>
      <c r="I15" s="17">
        <f aca="true" t="shared" si="1" ref="I15:I21">G15-H15</f>
        <v>20806.169999999984</v>
      </c>
      <c r="J15" s="6" t="s">
        <v>45</v>
      </c>
      <c r="K15" s="8">
        <v>41455</v>
      </c>
      <c r="L15" s="10" t="s">
        <v>80</v>
      </c>
      <c r="M15" s="39">
        <v>41332</v>
      </c>
      <c r="N15" s="52">
        <v>41429</v>
      </c>
      <c r="O15" s="55" t="s">
        <v>58</v>
      </c>
      <c r="P15" s="16"/>
    </row>
    <row r="16" spans="1:16" ht="24.75" customHeight="1">
      <c r="A16" s="76"/>
      <c r="B16" s="6" t="s">
        <v>18</v>
      </c>
      <c r="C16" s="62"/>
      <c r="D16" s="68"/>
      <c r="E16" s="71"/>
      <c r="F16" s="71"/>
      <c r="G16" s="17">
        <v>295311.82</v>
      </c>
      <c r="H16" s="17">
        <v>252491.61</v>
      </c>
      <c r="I16" s="17">
        <f t="shared" si="1"/>
        <v>42820.21000000002</v>
      </c>
      <c r="J16" s="6" t="s">
        <v>46</v>
      </c>
      <c r="K16" s="8">
        <v>41455</v>
      </c>
      <c r="L16" s="10" t="s">
        <v>109</v>
      </c>
      <c r="M16" s="39">
        <v>41331</v>
      </c>
      <c r="N16" s="53"/>
      <c r="O16" s="56"/>
      <c r="P16" s="16"/>
    </row>
    <row r="17" spans="1:16" ht="24.75" customHeight="1">
      <c r="A17" s="76"/>
      <c r="B17" s="6" t="s">
        <v>29</v>
      </c>
      <c r="C17" s="62"/>
      <c r="D17" s="68"/>
      <c r="E17" s="71"/>
      <c r="F17" s="71"/>
      <c r="G17" s="17">
        <v>401117.16</v>
      </c>
      <c r="H17" s="17">
        <v>342955.17</v>
      </c>
      <c r="I17" s="17">
        <f t="shared" si="1"/>
        <v>58161.98999999999</v>
      </c>
      <c r="J17" s="6" t="s">
        <v>47</v>
      </c>
      <c r="K17" s="8">
        <v>41455</v>
      </c>
      <c r="L17" s="10" t="s">
        <v>109</v>
      </c>
      <c r="M17" s="39">
        <v>41328</v>
      </c>
      <c r="N17" s="53"/>
      <c r="O17" s="56"/>
      <c r="P17" s="16"/>
    </row>
    <row r="18" spans="1:16" ht="24.75" customHeight="1">
      <c r="A18" s="76"/>
      <c r="B18" s="6" t="s">
        <v>30</v>
      </c>
      <c r="C18" s="62"/>
      <c r="D18" s="68"/>
      <c r="E18" s="71"/>
      <c r="F18" s="71"/>
      <c r="G18" s="17">
        <v>190433.9</v>
      </c>
      <c r="H18" s="17">
        <v>162820.98</v>
      </c>
      <c r="I18" s="17">
        <f t="shared" si="1"/>
        <v>27612.919999999984</v>
      </c>
      <c r="J18" s="6" t="s">
        <v>48</v>
      </c>
      <c r="K18" s="8">
        <v>41455</v>
      </c>
      <c r="L18" s="10" t="s">
        <v>80</v>
      </c>
      <c r="M18" s="39">
        <v>41332</v>
      </c>
      <c r="N18" s="52">
        <v>41529</v>
      </c>
      <c r="O18" s="56"/>
      <c r="P18" s="16"/>
    </row>
    <row r="19" spans="1:16" ht="24.75" customHeight="1">
      <c r="A19" s="76"/>
      <c r="B19" s="6" t="s">
        <v>31</v>
      </c>
      <c r="C19" s="62"/>
      <c r="D19" s="68"/>
      <c r="E19" s="71"/>
      <c r="F19" s="71"/>
      <c r="G19" s="17">
        <v>251513.1</v>
      </c>
      <c r="H19" s="17">
        <v>215043.71</v>
      </c>
      <c r="I19" s="17">
        <f t="shared" si="1"/>
        <v>36469.390000000014</v>
      </c>
      <c r="J19" s="6" t="s">
        <v>49</v>
      </c>
      <c r="K19" s="8">
        <v>41455</v>
      </c>
      <c r="L19" s="10" t="s">
        <v>108</v>
      </c>
      <c r="M19" s="39">
        <v>41330</v>
      </c>
      <c r="N19" s="52">
        <v>41484</v>
      </c>
      <c r="O19" s="56"/>
      <c r="P19" s="16"/>
    </row>
    <row r="20" spans="1:16" ht="26.25" customHeight="1">
      <c r="A20" s="76"/>
      <c r="B20" s="6" t="s">
        <v>32</v>
      </c>
      <c r="C20" s="62"/>
      <c r="D20" s="68"/>
      <c r="E20" s="71"/>
      <c r="F20" s="71"/>
      <c r="G20" s="17">
        <v>193541.19</v>
      </c>
      <c r="H20" s="17">
        <v>165477.73</v>
      </c>
      <c r="I20" s="17">
        <f t="shared" si="1"/>
        <v>28063.459999999992</v>
      </c>
      <c r="J20" s="6" t="s">
        <v>50</v>
      </c>
      <c r="K20" s="8">
        <v>41455</v>
      </c>
      <c r="L20" s="10" t="s">
        <v>108</v>
      </c>
      <c r="M20" s="39">
        <v>41330</v>
      </c>
      <c r="N20" s="52">
        <v>41439</v>
      </c>
      <c r="O20" s="56"/>
      <c r="P20" s="16"/>
    </row>
    <row r="21" spans="1:16" ht="26.25" customHeight="1">
      <c r="A21" s="77"/>
      <c r="B21" s="6" t="s">
        <v>33</v>
      </c>
      <c r="C21" s="63"/>
      <c r="D21" s="69"/>
      <c r="E21" s="72"/>
      <c r="F21" s="72"/>
      <c r="G21" s="17">
        <v>347674.3</v>
      </c>
      <c r="H21" s="17">
        <v>297261.53</v>
      </c>
      <c r="I21" s="17">
        <f t="shared" si="1"/>
        <v>50412.76999999996</v>
      </c>
      <c r="J21" s="6" t="s">
        <v>51</v>
      </c>
      <c r="K21" s="8">
        <v>41455</v>
      </c>
      <c r="L21" s="10" t="s">
        <v>14</v>
      </c>
      <c r="M21" s="39">
        <v>41333</v>
      </c>
      <c r="N21" s="53"/>
      <c r="O21" s="57"/>
      <c r="P21" s="16"/>
    </row>
    <row r="22" spans="1:16" ht="54" customHeight="1">
      <c r="A22" s="47">
        <v>3</v>
      </c>
      <c r="B22" s="6" t="s">
        <v>16</v>
      </c>
      <c r="C22" s="7" t="s">
        <v>27</v>
      </c>
      <c r="D22" s="6" t="s">
        <v>10</v>
      </c>
      <c r="E22" s="8">
        <v>41304</v>
      </c>
      <c r="F22" s="8">
        <v>41312</v>
      </c>
      <c r="G22" s="17">
        <v>1667449</v>
      </c>
      <c r="H22" s="17">
        <v>1667449</v>
      </c>
      <c r="I22" s="17">
        <f aca="true" t="shared" si="2" ref="I22:I49">G22-H22</f>
        <v>0</v>
      </c>
      <c r="J22" s="8" t="s">
        <v>52</v>
      </c>
      <c r="K22" s="9">
        <v>41639</v>
      </c>
      <c r="L22" s="10" t="s">
        <v>14</v>
      </c>
      <c r="M22" s="6" t="s">
        <v>53</v>
      </c>
      <c r="N22" s="6"/>
      <c r="O22" s="15" t="s">
        <v>21</v>
      </c>
      <c r="P22" s="16"/>
    </row>
    <row r="23" spans="1:16" ht="67.5" customHeight="1">
      <c r="A23" s="41">
        <v>4</v>
      </c>
      <c r="B23" s="6" t="s">
        <v>16</v>
      </c>
      <c r="C23" s="7" t="s">
        <v>61</v>
      </c>
      <c r="D23" s="6" t="s">
        <v>68</v>
      </c>
      <c r="E23" s="8">
        <v>41309</v>
      </c>
      <c r="F23" s="8">
        <v>41316</v>
      </c>
      <c r="G23" s="17">
        <v>69910.67</v>
      </c>
      <c r="H23" s="17">
        <v>54117</v>
      </c>
      <c r="I23" s="17">
        <f t="shared" si="2"/>
        <v>15793.669999999998</v>
      </c>
      <c r="J23" s="8" t="s">
        <v>62</v>
      </c>
      <c r="K23" s="9" t="s">
        <v>63</v>
      </c>
      <c r="L23" s="10" t="s">
        <v>64</v>
      </c>
      <c r="M23" s="6" t="s">
        <v>65</v>
      </c>
      <c r="N23" s="6" t="s">
        <v>66</v>
      </c>
      <c r="O23" s="15" t="s">
        <v>67</v>
      </c>
      <c r="P23" s="16"/>
    </row>
    <row r="24" spans="1:16" ht="72.75" customHeight="1">
      <c r="A24" s="41">
        <v>5</v>
      </c>
      <c r="B24" s="6" t="s">
        <v>16</v>
      </c>
      <c r="C24" s="7" t="s">
        <v>54</v>
      </c>
      <c r="D24" s="6" t="s">
        <v>55</v>
      </c>
      <c r="E24" s="8">
        <v>41344</v>
      </c>
      <c r="F24" s="8">
        <v>41355</v>
      </c>
      <c r="G24" s="17">
        <v>146260</v>
      </c>
      <c r="H24" s="17">
        <v>145528.7</v>
      </c>
      <c r="I24" s="17">
        <f t="shared" si="2"/>
        <v>731.2999999999884</v>
      </c>
      <c r="J24" s="8" t="s">
        <v>59</v>
      </c>
      <c r="K24" s="9">
        <v>41365</v>
      </c>
      <c r="L24" s="10" t="s">
        <v>79</v>
      </c>
      <c r="M24" s="6" t="s">
        <v>60</v>
      </c>
      <c r="N24" s="6" t="s">
        <v>66</v>
      </c>
      <c r="O24" s="15" t="s">
        <v>56</v>
      </c>
      <c r="P24" s="16"/>
    </row>
    <row r="25" spans="1:16" ht="67.5" customHeight="1">
      <c r="A25" s="41">
        <v>6</v>
      </c>
      <c r="B25" s="6" t="s">
        <v>23</v>
      </c>
      <c r="C25" s="7" t="s">
        <v>28</v>
      </c>
      <c r="D25" s="6" t="s">
        <v>10</v>
      </c>
      <c r="E25" s="8">
        <v>41358</v>
      </c>
      <c r="F25" s="8">
        <v>41379</v>
      </c>
      <c r="G25" s="17">
        <v>3697142</v>
      </c>
      <c r="H25" s="17">
        <v>3697142</v>
      </c>
      <c r="I25" s="17">
        <f t="shared" si="2"/>
        <v>0</v>
      </c>
      <c r="J25" s="8" t="s">
        <v>92</v>
      </c>
      <c r="K25" s="9" t="s">
        <v>72</v>
      </c>
      <c r="L25" s="10" t="s">
        <v>93</v>
      </c>
      <c r="M25" s="6" t="s">
        <v>73</v>
      </c>
      <c r="N25" s="6" t="s">
        <v>94</v>
      </c>
      <c r="O25" s="15" t="s">
        <v>74</v>
      </c>
      <c r="P25" s="16"/>
    </row>
    <row r="26" spans="1:16" ht="73.5" customHeight="1">
      <c r="A26" s="47">
        <v>7</v>
      </c>
      <c r="B26" s="37" t="s">
        <v>17</v>
      </c>
      <c r="C26" s="7" t="s">
        <v>69</v>
      </c>
      <c r="D26" s="6" t="s">
        <v>10</v>
      </c>
      <c r="E26" s="8">
        <v>41438</v>
      </c>
      <c r="F26" s="8">
        <v>41449</v>
      </c>
      <c r="G26" s="17">
        <v>1464333.34</v>
      </c>
      <c r="H26" s="17">
        <v>1310578.27</v>
      </c>
      <c r="I26" s="17">
        <f t="shared" si="2"/>
        <v>153755.07000000007</v>
      </c>
      <c r="J26" s="8" t="s">
        <v>91</v>
      </c>
      <c r="K26" s="9" t="s">
        <v>99</v>
      </c>
      <c r="L26" s="10" t="s">
        <v>95</v>
      </c>
      <c r="M26" s="6" t="s">
        <v>97</v>
      </c>
      <c r="N26" s="40"/>
      <c r="O26" s="15" t="s">
        <v>77</v>
      </c>
      <c r="P26" s="16"/>
    </row>
    <row r="27" spans="1:16" ht="80.25" customHeight="1">
      <c r="A27" s="41">
        <v>8</v>
      </c>
      <c r="B27" s="37" t="s">
        <v>17</v>
      </c>
      <c r="C27" s="7" t="s">
        <v>70</v>
      </c>
      <c r="D27" s="6" t="s">
        <v>10</v>
      </c>
      <c r="E27" s="8">
        <v>41438</v>
      </c>
      <c r="F27" s="8">
        <v>41449</v>
      </c>
      <c r="G27" s="17">
        <v>1185500</v>
      </c>
      <c r="H27" s="17">
        <v>1179572.5</v>
      </c>
      <c r="I27" s="17">
        <f t="shared" si="2"/>
        <v>5927.5</v>
      </c>
      <c r="J27" s="8" t="s">
        <v>96</v>
      </c>
      <c r="K27" s="9" t="s">
        <v>99</v>
      </c>
      <c r="L27" s="10" t="s">
        <v>98</v>
      </c>
      <c r="M27" s="6" t="s">
        <v>97</v>
      </c>
      <c r="N27" s="6" t="s">
        <v>100</v>
      </c>
      <c r="O27" s="15" t="s">
        <v>78</v>
      </c>
      <c r="P27" s="16"/>
    </row>
    <row r="28" spans="1:16" ht="105" customHeight="1">
      <c r="A28" s="47">
        <v>9</v>
      </c>
      <c r="B28" s="6" t="s">
        <v>16</v>
      </c>
      <c r="C28" s="7" t="s">
        <v>71</v>
      </c>
      <c r="D28" s="6" t="s">
        <v>10</v>
      </c>
      <c r="E28" s="8">
        <v>41442</v>
      </c>
      <c r="F28" s="8" t="s">
        <v>75</v>
      </c>
      <c r="G28" s="17">
        <v>2630009</v>
      </c>
      <c r="H28" s="17">
        <v>2616858.95</v>
      </c>
      <c r="I28" s="17">
        <f t="shared" si="2"/>
        <v>13150.049999999814</v>
      </c>
      <c r="J28" s="8" t="s">
        <v>112</v>
      </c>
      <c r="K28" s="8" t="s">
        <v>110</v>
      </c>
      <c r="L28" s="10" t="s">
        <v>111</v>
      </c>
      <c r="M28" s="6" t="s">
        <v>113</v>
      </c>
      <c r="N28" s="8"/>
      <c r="O28" s="15" t="s">
        <v>76</v>
      </c>
      <c r="P28" s="16"/>
    </row>
    <row r="29" spans="1:16" ht="75.75" customHeight="1">
      <c r="A29" s="47">
        <v>10</v>
      </c>
      <c r="B29" s="6" t="s">
        <v>16</v>
      </c>
      <c r="C29" s="7" t="s">
        <v>90</v>
      </c>
      <c r="D29" s="6" t="s">
        <v>10</v>
      </c>
      <c r="E29" s="8">
        <v>41460</v>
      </c>
      <c r="F29" s="8">
        <v>41473</v>
      </c>
      <c r="G29" s="17">
        <v>2500050</v>
      </c>
      <c r="H29" s="17">
        <v>1449599.75</v>
      </c>
      <c r="I29" s="17">
        <f t="shared" si="2"/>
        <v>1050450.25</v>
      </c>
      <c r="J29" s="8" t="s">
        <v>114</v>
      </c>
      <c r="K29" s="8" t="s">
        <v>115</v>
      </c>
      <c r="L29" s="10" t="s">
        <v>14</v>
      </c>
      <c r="M29" s="6" t="s">
        <v>116</v>
      </c>
      <c r="N29" s="8"/>
      <c r="O29" s="15" t="s">
        <v>117</v>
      </c>
      <c r="P29" s="16"/>
    </row>
    <row r="30" spans="1:16" ht="15.75" customHeight="1">
      <c r="A30" s="64">
        <v>11</v>
      </c>
      <c r="B30" s="6" t="s">
        <v>34</v>
      </c>
      <c r="C30" s="34" t="s">
        <v>35</v>
      </c>
      <c r="D30" s="67" t="s">
        <v>55</v>
      </c>
      <c r="E30" s="70">
        <v>41484</v>
      </c>
      <c r="F30" s="70">
        <v>41493</v>
      </c>
      <c r="G30" s="17">
        <f>SUM(G31:G37)</f>
        <v>919388.95</v>
      </c>
      <c r="H30" s="17">
        <f>SUM(H31:H37)</f>
        <v>919388.95</v>
      </c>
      <c r="I30" s="17">
        <f>SUM(I31:I37)</f>
        <v>0</v>
      </c>
      <c r="J30" s="8"/>
      <c r="K30" s="8"/>
      <c r="L30" s="10"/>
      <c r="M30" s="8"/>
      <c r="N30" s="8"/>
      <c r="O30" s="15"/>
      <c r="P30" s="16"/>
    </row>
    <row r="31" spans="1:16" ht="22.5" customHeight="1">
      <c r="A31" s="65"/>
      <c r="B31" s="6" t="s">
        <v>102</v>
      </c>
      <c r="C31" s="61" t="s">
        <v>82</v>
      </c>
      <c r="D31" s="68"/>
      <c r="E31" s="71"/>
      <c r="F31" s="71"/>
      <c r="G31" s="17">
        <v>272530</v>
      </c>
      <c r="H31" s="17">
        <v>272530</v>
      </c>
      <c r="I31" s="17">
        <f t="shared" si="2"/>
        <v>0</v>
      </c>
      <c r="J31" s="51" t="s">
        <v>159</v>
      </c>
      <c r="K31" s="8" t="s">
        <v>141</v>
      </c>
      <c r="L31" s="10" t="s">
        <v>14</v>
      </c>
      <c r="M31" s="50" t="s">
        <v>151</v>
      </c>
      <c r="N31" s="8"/>
      <c r="O31" s="55" t="s">
        <v>44</v>
      </c>
      <c r="P31" s="16"/>
    </row>
    <row r="32" spans="1:16" ht="22.5" customHeight="1">
      <c r="A32" s="65"/>
      <c r="B32" s="37" t="s">
        <v>103</v>
      </c>
      <c r="C32" s="62"/>
      <c r="D32" s="68"/>
      <c r="E32" s="71"/>
      <c r="F32" s="71"/>
      <c r="G32" s="17">
        <v>218178.7</v>
      </c>
      <c r="H32" s="17">
        <v>218178.7</v>
      </c>
      <c r="I32" s="17">
        <f t="shared" si="2"/>
        <v>0</v>
      </c>
      <c r="J32" s="51" t="s">
        <v>155</v>
      </c>
      <c r="K32" s="8" t="s">
        <v>141</v>
      </c>
      <c r="L32" s="10" t="s">
        <v>14</v>
      </c>
      <c r="M32" s="50" t="s">
        <v>156</v>
      </c>
      <c r="N32" s="8"/>
      <c r="O32" s="56"/>
      <c r="P32" s="16"/>
    </row>
    <row r="33" spans="1:16" ht="22.5" customHeight="1">
      <c r="A33" s="65"/>
      <c r="B33" s="6" t="s">
        <v>132</v>
      </c>
      <c r="C33" s="62"/>
      <c r="D33" s="68"/>
      <c r="E33" s="71"/>
      <c r="F33" s="71"/>
      <c r="G33" s="17">
        <v>61674</v>
      </c>
      <c r="H33" s="17">
        <v>61674</v>
      </c>
      <c r="I33" s="17">
        <f t="shared" si="2"/>
        <v>0</v>
      </c>
      <c r="J33" s="51" t="s">
        <v>157</v>
      </c>
      <c r="K33" s="8" t="s">
        <v>141</v>
      </c>
      <c r="L33" s="10" t="s">
        <v>14</v>
      </c>
      <c r="M33" s="50" t="s">
        <v>158</v>
      </c>
      <c r="N33" s="8"/>
      <c r="O33" s="56"/>
      <c r="P33" s="16"/>
    </row>
    <row r="34" spans="1:16" ht="22.5" customHeight="1">
      <c r="A34" s="65"/>
      <c r="B34" s="6" t="s">
        <v>101</v>
      </c>
      <c r="C34" s="62"/>
      <c r="D34" s="68"/>
      <c r="E34" s="71"/>
      <c r="F34" s="71"/>
      <c r="G34" s="17">
        <v>123348</v>
      </c>
      <c r="H34" s="17">
        <v>123348</v>
      </c>
      <c r="I34" s="17">
        <f t="shared" si="2"/>
        <v>0</v>
      </c>
      <c r="J34" s="51" t="s">
        <v>152</v>
      </c>
      <c r="K34" s="8" t="s">
        <v>141</v>
      </c>
      <c r="L34" s="10" t="s">
        <v>14</v>
      </c>
      <c r="M34" s="50" t="s">
        <v>142</v>
      </c>
      <c r="N34" s="8"/>
      <c r="O34" s="56"/>
      <c r="P34" s="16"/>
    </row>
    <row r="35" spans="1:16" ht="24.75" customHeight="1">
      <c r="A35" s="65"/>
      <c r="B35" s="6" t="s">
        <v>133</v>
      </c>
      <c r="C35" s="62"/>
      <c r="D35" s="68"/>
      <c r="E35" s="71"/>
      <c r="F35" s="71"/>
      <c r="G35" s="17">
        <v>77948.21</v>
      </c>
      <c r="H35" s="17">
        <v>77948.21</v>
      </c>
      <c r="I35" s="17">
        <f t="shared" si="2"/>
        <v>0</v>
      </c>
      <c r="J35" s="51" t="s">
        <v>161</v>
      </c>
      <c r="K35" s="8" t="s">
        <v>141</v>
      </c>
      <c r="L35" s="10" t="s">
        <v>14</v>
      </c>
      <c r="M35" s="50" t="s">
        <v>151</v>
      </c>
      <c r="N35" s="8"/>
      <c r="O35" s="56"/>
      <c r="P35" s="16"/>
    </row>
    <row r="36" spans="1:16" ht="25.5" customHeight="1">
      <c r="A36" s="65"/>
      <c r="B36" s="6" t="s">
        <v>134</v>
      </c>
      <c r="C36" s="62"/>
      <c r="D36" s="68"/>
      <c r="E36" s="71"/>
      <c r="F36" s="71"/>
      <c r="G36" s="17">
        <v>57780.54</v>
      </c>
      <c r="H36" s="17">
        <v>57780.54</v>
      </c>
      <c r="I36" s="17">
        <f t="shared" si="2"/>
        <v>0</v>
      </c>
      <c r="J36" s="51" t="s">
        <v>160</v>
      </c>
      <c r="K36" s="8" t="s">
        <v>141</v>
      </c>
      <c r="L36" s="10" t="s">
        <v>14</v>
      </c>
      <c r="M36" s="50" t="s">
        <v>151</v>
      </c>
      <c r="N36" s="8"/>
      <c r="O36" s="56"/>
      <c r="P36" s="16"/>
    </row>
    <row r="37" spans="1:16" ht="22.5" customHeight="1">
      <c r="A37" s="66"/>
      <c r="B37" s="6" t="s">
        <v>135</v>
      </c>
      <c r="C37" s="62"/>
      <c r="D37" s="69"/>
      <c r="E37" s="72"/>
      <c r="F37" s="72"/>
      <c r="G37" s="17">
        <v>107929.5</v>
      </c>
      <c r="H37" s="17">
        <v>107929.5</v>
      </c>
      <c r="I37" s="17">
        <f t="shared" si="2"/>
        <v>0</v>
      </c>
      <c r="J37" s="51" t="s">
        <v>153</v>
      </c>
      <c r="K37" s="8" t="s">
        <v>141</v>
      </c>
      <c r="L37" s="10" t="s">
        <v>14</v>
      </c>
      <c r="M37" s="50" t="s">
        <v>154</v>
      </c>
      <c r="N37" s="8"/>
      <c r="O37" s="57"/>
      <c r="P37" s="16"/>
    </row>
    <row r="38" spans="1:16" ht="18.75" customHeight="1">
      <c r="A38" s="64">
        <v>12</v>
      </c>
      <c r="B38" s="6" t="s">
        <v>34</v>
      </c>
      <c r="C38" s="34" t="s">
        <v>35</v>
      </c>
      <c r="D38" s="67" t="s">
        <v>136</v>
      </c>
      <c r="E38" s="70">
        <v>41484</v>
      </c>
      <c r="F38" s="70">
        <v>41499</v>
      </c>
      <c r="G38" s="17">
        <f>SUM(G39:G43)</f>
        <v>848239.1199999999</v>
      </c>
      <c r="H38" s="17">
        <f>SUM(H39:H43)</f>
        <v>646110.8</v>
      </c>
      <c r="I38" s="17">
        <f t="shared" si="2"/>
        <v>202128.31999999983</v>
      </c>
      <c r="J38" s="8"/>
      <c r="K38" s="8"/>
      <c r="L38" s="10"/>
      <c r="M38" s="8"/>
      <c r="N38" s="8"/>
      <c r="O38" s="15"/>
      <c r="P38" s="16"/>
    </row>
    <row r="39" spans="1:16" ht="22.5" customHeight="1">
      <c r="A39" s="65"/>
      <c r="B39" s="6" t="s">
        <v>102</v>
      </c>
      <c r="C39" s="61" t="s">
        <v>83</v>
      </c>
      <c r="D39" s="68"/>
      <c r="E39" s="71"/>
      <c r="F39" s="71"/>
      <c r="G39" s="17">
        <v>96078.6</v>
      </c>
      <c r="H39" s="17">
        <v>73184.6</v>
      </c>
      <c r="I39" s="17">
        <f t="shared" si="2"/>
        <v>22894</v>
      </c>
      <c r="J39" s="51" t="s">
        <v>147</v>
      </c>
      <c r="K39" s="8" t="s">
        <v>141</v>
      </c>
      <c r="L39" s="10" t="s">
        <v>14</v>
      </c>
      <c r="M39" s="50" t="s">
        <v>142</v>
      </c>
      <c r="N39" s="8"/>
      <c r="O39" s="55" t="s">
        <v>58</v>
      </c>
      <c r="P39" s="16"/>
    </row>
    <row r="40" spans="1:16" ht="24" customHeight="1">
      <c r="A40" s="65"/>
      <c r="B40" s="37" t="s">
        <v>103</v>
      </c>
      <c r="C40" s="62"/>
      <c r="D40" s="68"/>
      <c r="E40" s="71"/>
      <c r="F40" s="71"/>
      <c r="G40" s="17">
        <v>144565</v>
      </c>
      <c r="H40" s="17">
        <v>110117</v>
      </c>
      <c r="I40" s="17">
        <f t="shared" si="2"/>
        <v>34448</v>
      </c>
      <c r="J40" s="51" t="s">
        <v>146</v>
      </c>
      <c r="K40" s="8" t="s">
        <v>141</v>
      </c>
      <c r="L40" s="10" t="s">
        <v>14</v>
      </c>
      <c r="M40" s="50" t="s">
        <v>143</v>
      </c>
      <c r="N40" s="8"/>
      <c r="O40" s="56"/>
      <c r="P40" s="16"/>
    </row>
    <row r="41" spans="1:16" ht="22.5" customHeight="1">
      <c r="A41" s="65"/>
      <c r="B41" s="6" t="s">
        <v>101</v>
      </c>
      <c r="C41" s="62"/>
      <c r="D41" s="68"/>
      <c r="E41" s="71"/>
      <c r="F41" s="71"/>
      <c r="G41" s="17">
        <v>292762.6</v>
      </c>
      <c r="H41" s="17">
        <v>222998.6</v>
      </c>
      <c r="I41" s="17">
        <f t="shared" si="2"/>
        <v>69763.99999999997</v>
      </c>
      <c r="J41" s="51" t="s">
        <v>148</v>
      </c>
      <c r="K41" s="8" t="s">
        <v>141</v>
      </c>
      <c r="L41" s="10" t="s">
        <v>14</v>
      </c>
      <c r="M41" s="50" t="s">
        <v>149</v>
      </c>
      <c r="N41" s="8"/>
      <c r="O41" s="56"/>
      <c r="P41" s="16"/>
    </row>
    <row r="42" spans="1:16" ht="24.75" customHeight="1">
      <c r="A42" s="65"/>
      <c r="B42" s="6" t="s">
        <v>134</v>
      </c>
      <c r="C42" s="62"/>
      <c r="D42" s="68"/>
      <c r="E42" s="71"/>
      <c r="F42" s="71"/>
      <c r="G42" s="17">
        <v>154766.12</v>
      </c>
      <c r="H42" s="17">
        <v>117886.8</v>
      </c>
      <c r="I42" s="17">
        <f t="shared" si="2"/>
        <v>36879.31999999999</v>
      </c>
      <c r="J42" s="51" t="s">
        <v>145</v>
      </c>
      <c r="K42" s="8" t="s">
        <v>141</v>
      </c>
      <c r="L42" s="10" t="s">
        <v>14</v>
      </c>
      <c r="M42" s="50" t="s">
        <v>144</v>
      </c>
      <c r="N42" s="8"/>
      <c r="O42" s="56"/>
      <c r="P42" s="16"/>
    </row>
    <row r="43" spans="1:16" ht="23.25" customHeight="1">
      <c r="A43" s="66"/>
      <c r="B43" s="6" t="s">
        <v>135</v>
      </c>
      <c r="C43" s="63"/>
      <c r="D43" s="69"/>
      <c r="E43" s="72"/>
      <c r="F43" s="72"/>
      <c r="G43" s="17">
        <v>160066.8</v>
      </c>
      <c r="H43" s="17">
        <v>121923.8</v>
      </c>
      <c r="I43" s="17">
        <f t="shared" si="2"/>
        <v>38142.999999999985</v>
      </c>
      <c r="J43" s="51" t="s">
        <v>150</v>
      </c>
      <c r="K43" s="8" t="s">
        <v>141</v>
      </c>
      <c r="L43" s="10" t="s">
        <v>14</v>
      </c>
      <c r="M43" s="50" t="s">
        <v>151</v>
      </c>
      <c r="N43" s="8"/>
      <c r="O43" s="57"/>
      <c r="P43" s="16"/>
    </row>
    <row r="44" spans="1:16" ht="17.25" customHeight="1">
      <c r="A44" s="64">
        <v>13</v>
      </c>
      <c r="B44" s="6" t="s">
        <v>34</v>
      </c>
      <c r="C44" s="34" t="s">
        <v>35</v>
      </c>
      <c r="D44" s="67" t="s">
        <v>136</v>
      </c>
      <c r="E44" s="70">
        <v>41484</v>
      </c>
      <c r="F44" s="70">
        <v>41499</v>
      </c>
      <c r="G44" s="17">
        <f>SUM(G45:G48)</f>
        <v>694659.8</v>
      </c>
      <c r="H44" s="17">
        <f>SUM(H45:H48)</f>
        <v>691186.5</v>
      </c>
      <c r="I44" s="17">
        <f t="shared" si="2"/>
        <v>3473.3000000000466</v>
      </c>
      <c r="J44" s="8"/>
      <c r="K44" s="8"/>
      <c r="L44" s="10"/>
      <c r="M44" s="8"/>
      <c r="N44" s="8"/>
      <c r="O44" s="15"/>
      <c r="P44" s="16"/>
    </row>
    <row r="45" spans="1:16" ht="23.25" customHeight="1">
      <c r="A45" s="65"/>
      <c r="B45" s="6" t="s">
        <v>102</v>
      </c>
      <c r="C45" s="61" t="s">
        <v>84</v>
      </c>
      <c r="D45" s="68"/>
      <c r="E45" s="71"/>
      <c r="F45" s="71"/>
      <c r="G45" s="17">
        <v>175291.8</v>
      </c>
      <c r="H45" s="17">
        <v>174415.3</v>
      </c>
      <c r="I45" s="17">
        <f t="shared" si="2"/>
        <v>876.5</v>
      </c>
      <c r="J45" s="51" t="s">
        <v>140</v>
      </c>
      <c r="K45" s="8" t="s">
        <v>141</v>
      </c>
      <c r="L45" s="10" t="s">
        <v>14</v>
      </c>
      <c r="M45" s="50" t="s">
        <v>142</v>
      </c>
      <c r="N45" s="8"/>
      <c r="O45" s="55" t="s">
        <v>44</v>
      </c>
      <c r="P45" s="16"/>
    </row>
    <row r="46" spans="1:16" ht="23.25" customHeight="1">
      <c r="A46" s="65"/>
      <c r="B46" s="37" t="s">
        <v>103</v>
      </c>
      <c r="C46" s="62"/>
      <c r="D46" s="68"/>
      <c r="E46" s="71"/>
      <c r="F46" s="71"/>
      <c r="G46" s="17">
        <v>312071</v>
      </c>
      <c r="H46" s="17">
        <v>310510.7</v>
      </c>
      <c r="I46" s="17">
        <f t="shared" si="2"/>
        <v>1560.2999999999884</v>
      </c>
      <c r="J46" s="51" t="s">
        <v>139</v>
      </c>
      <c r="K46" s="8" t="s">
        <v>141</v>
      </c>
      <c r="L46" s="10" t="s">
        <v>14</v>
      </c>
      <c r="M46" s="50" t="s">
        <v>143</v>
      </c>
      <c r="N46" s="8"/>
      <c r="O46" s="56"/>
      <c r="P46" s="16"/>
    </row>
    <row r="47" spans="1:16" ht="23.25" customHeight="1">
      <c r="A47" s="65"/>
      <c r="B47" s="6" t="s">
        <v>132</v>
      </c>
      <c r="C47" s="62"/>
      <c r="D47" s="68"/>
      <c r="E47" s="71"/>
      <c r="F47" s="71"/>
      <c r="G47" s="17">
        <v>43896</v>
      </c>
      <c r="H47" s="17">
        <v>43676.5</v>
      </c>
      <c r="I47" s="17">
        <f t="shared" si="2"/>
        <v>219.5</v>
      </c>
      <c r="J47" s="51" t="s">
        <v>137</v>
      </c>
      <c r="K47" s="8" t="s">
        <v>141</v>
      </c>
      <c r="L47" s="10" t="s">
        <v>14</v>
      </c>
      <c r="M47" s="50" t="s">
        <v>142</v>
      </c>
      <c r="N47" s="8"/>
      <c r="O47" s="56"/>
      <c r="P47" s="16"/>
    </row>
    <row r="48" spans="1:16" ht="23.25" customHeight="1">
      <c r="A48" s="66"/>
      <c r="B48" s="6" t="s">
        <v>134</v>
      </c>
      <c r="C48" s="63"/>
      <c r="D48" s="69"/>
      <c r="E48" s="72"/>
      <c r="F48" s="72"/>
      <c r="G48" s="17">
        <v>163401</v>
      </c>
      <c r="H48" s="17">
        <v>162584</v>
      </c>
      <c r="I48" s="17">
        <f t="shared" si="2"/>
        <v>817</v>
      </c>
      <c r="J48" s="51" t="s">
        <v>138</v>
      </c>
      <c r="K48" s="8" t="s">
        <v>141</v>
      </c>
      <c r="L48" s="10" t="s">
        <v>14</v>
      </c>
      <c r="M48" s="50" t="s">
        <v>144</v>
      </c>
      <c r="N48" s="8"/>
      <c r="O48" s="57"/>
      <c r="P48" s="16"/>
    </row>
    <row r="49" spans="1:16" ht="66" customHeight="1">
      <c r="A49" s="41">
        <v>14</v>
      </c>
      <c r="B49" s="6" t="s">
        <v>101</v>
      </c>
      <c r="C49" s="7" t="s">
        <v>85</v>
      </c>
      <c r="D49" s="6" t="s">
        <v>10</v>
      </c>
      <c r="E49" s="8">
        <v>41508</v>
      </c>
      <c r="F49" s="8">
        <v>41516</v>
      </c>
      <c r="G49" s="17">
        <v>0</v>
      </c>
      <c r="H49" s="17">
        <v>0</v>
      </c>
      <c r="I49" s="17">
        <f t="shared" si="2"/>
        <v>0</v>
      </c>
      <c r="J49" s="59" t="s">
        <v>168</v>
      </c>
      <c r="K49" s="59"/>
      <c r="L49" s="59"/>
      <c r="M49" s="59"/>
      <c r="N49" s="60"/>
      <c r="O49" s="15"/>
      <c r="P49" s="16"/>
    </row>
    <row r="50" spans="1:16" ht="79.5" customHeight="1">
      <c r="A50" s="41">
        <v>15</v>
      </c>
      <c r="B50" s="6" t="s">
        <v>122</v>
      </c>
      <c r="C50" s="7" t="s">
        <v>127</v>
      </c>
      <c r="D50" s="6" t="s">
        <v>10</v>
      </c>
      <c r="E50" s="8">
        <v>41515</v>
      </c>
      <c r="F50" s="8">
        <v>41523</v>
      </c>
      <c r="G50" s="17">
        <v>999099.19</v>
      </c>
      <c r="H50" s="17">
        <v>999099.19</v>
      </c>
      <c r="I50" s="17">
        <f>G50-H50</f>
        <v>0</v>
      </c>
      <c r="J50" s="8" t="s">
        <v>123</v>
      </c>
      <c r="K50" s="8" t="s">
        <v>124</v>
      </c>
      <c r="L50" s="10" t="s">
        <v>126</v>
      </c>
      <c r="M50" s="6" t="s">
        <v>128</v>
      </c>
      <c r="N50" s="6" t="s">
        <v>170</v>
      </c>
      <c r="O50" s="15" t="s">
        <v>125</v>
      </c>
      <c r="P50" s="16"/>
    </row>
    <row r="51" spans="1:16" ht="66.75" customHeight="1">
      <c r="A51" s="47">
        <v>16</v>
      </c>
      <c r="B51" s="6" t="s">
        <v>101</v>
      </c>
      <c r="C51" s="7" t="s">
        <v>86</v>
      </c>
      <c r="D51" s="6" t="s">
        <v>118</v>
      </c>
      <c r="E51" s="8">
        <v>41521</v>
      </c>
      <c r="F51" s="8">
        <v>41533</v>
      </c>
      <c r="G51" s="17">
        <v>227661</v>
      </c>
      <c r="H51" s="17">
        <v>221350</v>
      </c>
      <c r="I51" s="17">
        <f>G51-H51</f>
        <v>6311</v>
      </c>
      <c r="J51" s="8" t="s">
        <v>119</v>
      </c>
      <c r="K51" s="8" t="s">
        <v>120</v>
      </c>
      <c r="L51" s="10" t="s">
        <v>14</v>
      </c>
      <c r="M51" s="6" t="s">
        <v>121</v>
      </c>
      <c r="N51" s="8"/>
      <c r="O51" s="15" t="s">
        <v>44</v>
      </c>
      <c r="P51" s="16"/>
    </row>
    <row r="52" spans="1:16" ht="67.5" customHeight="1">
      <c r="A52" s="47">
        <v>17</v>
      </c>
      <c r="B52" s="37" t="s">
        <v>102</v>
      </c>
      <c r="C52" s="48" t="s">
        <v>87</v>
      </c>
      <c r="D52" s="6" t="s">
        <v>10</v>
      </c>
      <c r="E52" s="8">
        <v>41522</v>
      </c>
      <c r="F52" s="8">
        <v>41533</v>
      </c>
      <c r="G52" s="17">
        <v>457500</v>
      </c>
      <c r="H52" s="17">
        <v>402599.5</v>
      </c>
      <c r="I52" s="17">
        <f>G52-H52</f>
        <v>54900.5</v>
      </c>
      <c r="J52" s="8" t="s">
        <v>105</v>
      </c>
      <c r="K52" s="9" t="s">
        <v>106</v>
      </c>
      <c r="L52" s="10" t="s">
        <v>14</v>
      </c>
      <c r="M52" s="6" t="s">
        <v>107</v>
      </c>
      <c r="N52" s="6"/>
      <c r="O52" s="15" t="s">
        <v>104</v>
      </c>
      <c r="P52" s="16"/>
    </row>
    <row r="53" spans="1:16" ht="78" customHeight="1">
      <c r="A53" s="41">
        <v>18</v>
      </c>
      <c r="B53" s="6" t="s">
        <v>16</v>
      </c>
      <c r="C53" s="7" t="s">
        <v>88</v>
      </c>
      <c r="D53" s="6" t="s">
        <v>10</v>
      </c>
      <c r="E53" s="8">
        <v>41537</v>
      </c>
      <c r="F53" s="8">
        <v>41547</v>
      </c>
      <c r="G53" s="17">
        <v>0</v>
      </c>
      <c r="H53" s="17">
        <v>0</v>
      </c>
      <c r="I53" s="17">
        <f>G53-H53</f>
        <v>0</v>
      </c>
      <c r="J53" s="58" t="s">
        <v>167</v>
      </c>
      <c r="K53" s="58"/>
      <c r="L53" s="58"/>
      <c r="M53" s="58"/>
      <c r="N53" s="58"/>
      <c r="O53" s="15"/>
      <c r="P53" s="16"/>
    </row>
    <row r="54" spans="1:16" ht="52.5" customHeight="1">
      <c r="A54" s="49">
        <v>19</v>
      </c>
      <c r="B54" s="37" t="s">
        <v>103</v>
      </c>
      <c r="C54" s="7" t="s">
        <v>89</v>
      </c>
      <c r="D54" s="6" t="s">
        <v>10</v>
      </c>
      <c r="E54" s="8">
        <v>41537</v>
      </c>
      <c r="F54" s="8">
        <v>41550</v>
      </c>
      <c r="G54" s="17">
        <v>457500</v>
      </c>
      <c r="H54" s="17">
        <v>452923.88</v>
      </c>
      <c r="I54" s="17">
        <f>G54-H54</f>
        <v>4576.119999999995</v>
      </c>
      <c r="J54" s="8" t="s">
        <v>129</v>
      </c>
      <c r="K54" s="8"/>
      <c r="L54" s="10"/>
      <c r="M54" s="8"/>
      <c r="N54" s="8"/>
      <c r="O54" s="15" t="s">
        <v>130</v>
      </c>
      <c r="P54" s="16"/>
    </row>
    <row r="55" spans="1:16" ht="15.75" customHeight="1">
      <c r="A55" s="74" t="s">
        <v>162</v>
      </c>
      <c r="B55" s="74"/>
      <c r="C55" s="74"/>
      <c r="D55" s="74"/>
      <c r="E55" s="74"/>
      <c r="F55" s="74"/>
      <c r="G55" s="33">
        <f>G5+G14+G22+G23+G24+G25+G26+G27+G28+G29+G30+G38+G44+G49+G50+G51+G52+G53+G54</f>
        <v>21674132.42</v>
      </c>
      <c r="H55" s="33">
        <f>H5+H14+H22+H23+H24+H25+H26+H27+H28+H29+H30+H38+H44+H49+H50+H51+H52+H53+H54</f>
        <v>19898588.43</v>
      </c>
      <c r="I55" s="33">
        <f>I5+I14+I22+I23+I24+I25+I26+I27+I28+I29+I30+I38+I44+I49+I50+I51+I52+I53+I54</f>
        <v>1775543.9899999998</v>
      </c>
      <c r="J55" s="91"/>
      <c r="K55" s="91"/>
      <c r="L55" s="91"/>
      <c r="M55" s="91"/>
      <c r="N55" s="91"/>
      <c r="O55" s="91"/>
      <c r="P55" s="16"/>
    </row>
    <row r="56" spans="1:16" ht="19.5" customHeight="1">
      <c r="A56" s="74" t="s">
        <v>163</v>
      </c>
      <c r="B56" s="74"/>
      <c r="C56" s="74"/>
      <c r="D56" s="74"/>
      <c r="E56" s="74"/>
      <c r="F56" s="74"/>
      <c r="G56" s="33">
        <f>G5+G14+G22+G24+G25+G26+G27+G28+G29+G30+G38+G44+G49+G50+G52+G53+G54</f>
        <v>21376560.75</v>
      </c>
      <c r="H56" s="33">
        <f>H5+H14+H22+H24+H25+H26+H27+H28+H29+H30+H38+H44+H49+H50+H52+H53+H54</f>
        <v>19623121.43</v>
      </c>
      <c r="I56" s="33">
        <f>I5+I14+I22+I24+I25+I26+I27+I28+I29+I30+I38+I44+I49+I50+I52+I53+I54</f>
        <v>1753439.3199999998</v>
      </c>
      <c r="J56" s="78" t="s">
        <v>169</v>
      </c>
      <c r="K56" s="79"/>
      <c r="L56" s="79"/>
      <c r="M56" s="79"/>
      <c r="N56" s="79"/>
      <c r="O56" s="80"/>
      <c r="P56" s="16"/>
    </row>
    <row r="57" spans="1:16" ht="15.75" customHeight="1">
      <c r="A57" s="89" t="s">
        <v>164</v>
      </c>
      <c r="B57" s="89"/>
      <c r="C57" s="89"/>
      <c r="D57" s="89"/>
      <c r="E57" s="89"/>
      <c r="F57" s="89"/>
      <c r="G57" s="33">
        <f>G24+G30+G38+G44</f>
        <v>2608547.87</v>
      </c>
      <c r="H57" s="33">
        <f>H24+H30+H38+H44</f>
        <v>2402214.95</v>
      </c>
      <c r="I57" s="33">
        <f>I24+I30+I38+I44</f>
        <v>206332.91999999987</v>
      </c>
      <c r="J57" s="81"/>
      <c r="K57" s="82"/>
      <c r="L57" s="82"/>
      <c r="M57" s="82"/>
      <c r="N57" s="82"/>
      <c r="O57" s="83"/>
      <c r="P57" s="16"/>
    </row>
    <row r="58" spans="1:16" ht="17.25" customHeight="1">
      <c r="A58" s="74" t="s">
        <v>165</v>
      </c>
      <c r="B58" s="74"/>
      <c r="C58" s="74"/>
      <c r="D58" s="74"/>
      <c r="E58" s="74"/>
      <c r="F58" s="74"/>
      <c r="G58" s="33">
        <f>G23+G51</f>
        <v>297571.67</v>
      </c>
      <c r="H58" s="33">
        <f>H23+H51</f>
        <v>275467</v>
      </c>
      <c r="I58" s="33">
        <f>I23+I51</f>
        <v>22104.67</v>
      </c>
      <c r="J58" s="81"/>
      <c r="K58" s="82"/>
      <c r="L58" s="82"/>
      <c r="M58" s="82"/>
      <c r="N58" s="82"/>
      <c r="O58" s="83"/>
      <c r="P58" s="16"/>
    </row>
    <row r="59" spans="1:16" ht="15.75" customHeight="1">
      <c r="A59" s="89" t="s">
        <v>166</v>
      </c>
      <c r="B59" s="89"/>
      <c r="C59" s="89"/>
      <c r="D59" s="89"/>
      <c r="E59" s="89"/>
      <c r="F59" s="89"/>
      <c r="G59" s="42">
        <f>G23</f>
        <v>69910.67</v>
      </c>
      <c r="H59" s="42">
        <f>H23</f>
        <v>54117</v>
      </c>
      <c r="I59" s="42">
        <f>I23</f>
        <v>15793.669999999998</v>
      </c>
      <c r="J59" s="81"/>
      <c r="K59" s="82"/>
      <c r="L59" s="82"/>
      <c r="M59" s="82"/>
      <c r="N59" s="82"/>
      <c r="O59" s="83"/>
      <c r="P59" s="16"/>
    </row>
    <row r="60" spans="1:16" ht="12.75">
      <c r="A60" s="88" t="s">
        <v>57</v>
      </c>
      <c r="B60" s="88"/>
      <c r="C60" s="88"/>
      <c r="D60" s="88"/>
      <c r="E60" s="88"/>
      <c r="F60" s="88"/>
      <c r="G60" s="43">
        <v>0</v>
      </c>
      <c r="H60" s="43">
        <v>0</v>
      </c>
      <c r="I60" s="43">
        <v>0</v>
      </c>
      <c r="J60" s="84"/>
      <c r="K60" s="85"/>
      <c r="L60" s="85"/>
      <c r="M60" s="85"/>
      <c r="N60" s="85"/>
      <c r="O60" s="86"/>
      <c r="P60" s="16"/>
    </row>
    <row r="61" spans="1:16" ht="12.75">
      <c r="A61" s="31"/>
      <c r="B61" s="31"/>
      <c r="C61" s="31"/>
      <c r="D61" s="31"/>
      <c r="E61" s="31"/>
      <c r="F61" s="31"/>
      <c r="G61" s="30"/>
      <c r="H61" s="30"/>
      <c r="I61" s="30"/>
      <c r="J61" s="32"/>
      <c r="K61" s="32"/>
      <c r="L61" s="29"/>
      <c r="M61" s="29"/>
      <c r="N61" s="29"/>
      <c r="O61" s="29"/>
      <c r="P61" s="16"/>
    </row>
    <row r="62" spans="1:11" ht="13.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1:2" ht="12.75" hidden="1">
      <c r="A63" s="27"/>
      <c r="B63" s="1"/>
    </row>
    <row r="64" spans="1:9" ht="12.75">
      <c r="A64" s="27"/>
      <c r="B64" s="1"/>
      <c r="G64" s="2"/>
      <c r="H64" s="2"/>
      <c r="I64" s="2"/>
    </row>
    <row r="65" spans="1:15" ht="19.5" customHeight="1">
      <c r="A65" s="87" t="s">
        <v>19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ht="12.75" customHeight="1">
      <c r="J66" t="s">
        <v>131</v>
      </c>
    </row>
    <row r="67" spans="7:8" ht="12.75">
      <c r="G67" s="2"/>
      <c r="H67" s="3"/>
    </row>
    <row r="68" spans="6:8" ht="12.75">
      <c r="F68" s="2"/>
      <c r="G68" s="2"/>
      <c r="H68" s="21"/>
    </row>
    <row r="69" spans="4:10" ht="12.75">
      <c r="D69" s="2"/>
      <c r="E69" s="18"/>
      <c r="G69" s="2"/>
      <c r="H69" s="2"/>
      <c r="I69" s="2"/>
      <c r="J69" s="2"/>
    </row>
    <row r="70" spans="7:8" ht="12.75">
      <c r="G70" s="2"/>
      <c r="H70" s="20"/>
    </row>
    <row r="71" spans="8:10" ht="12.75">
      <c r="H71" s="20"/>
      <c r="I71" s="20"/>
      <c r="J71" s="20"/>
    </row>
    <row r="72" ht="12.75">
      <c r="H72" s="21"/>
    </row>
    <row r="73" spans="4:8" ht="12.75">
      <c r="D73" s="19"/>
      <c r="H73" s="2"/>
    </row>
    <row r="74" ht="12.75">
      <c r="D74" s="19"/>
    </row>
    <row r="75" ht="12.75">
      <c r="D75" s="19"/>
    </row>
    <row r="76" ht="12.75">
      <c r="D76" s="19"/>
    </row>
    <row r="77" ht="12.75">
      <c r="D77" s="19"/>
    </row>
  </sheetData>
  <sheetProtection/>
  <mergeCells count="42">
    <mergeCell ref="D5:D13"/>
    <mergeCell ref="E5:E13"/>
    <mergeCell ref="F5:F13"/>
    <mergeCell ref="C6:C13"/>
    <mergeCell ref="O6:O13"/>
    <mergeCell ref="F14:F21"/>
    <mergeCell ref="A57:F57"/>
    <mergeCell ref="A62:K62"/>
    <mergeCell ref="E14:E21"/>
    <mergeCell ref="J55:O55"/>
    <mergeCell ref="C15:C21"/>
    <mergeCell ref="D14:D21"/>
    <mergeCell ref="C31:C37"/>
    <mergeCell ref="A30:A37"/>
    <mergeCell ref="D30:D37"/>
    <mergeCell ref="E30:E37"/>
    <mergeCell ref="A1:O1"/>
    <mergeCell ref="O15:O21"/>
    <mergeCell ref="A55:F55"/>
    <mergeCell ref="A14:A21"/>
    <mergeCell ref="J56:O60"/>
    <mergeCell ref="A65:O65"/>
    <mergeCell ref="A60:F60"/>
    <mergeCell ref="A56:F56"/>
    <mergeCell ref="A58:F58"/>
    <mergeCell ref="A59:F59"/>
    <mergeCell ref="F30:F37"/>
    <mergeCell ref="C39:C43"/>
    <mergeCell ref="A38:A43"/>
    <mergeCell ref="D38:D43"/>
    <mergeCell ref="E38:E43"/>
    <mergeCell ref="F38:F43"/>
    <mergeCell ref="O39:O43"/>
    <mergeCell ref="O31:O37"/>
    <mergeCell ref="J53:N53"/>
    <mergeCell ref="J49:N49"/>
    <mergeCell ref="C45:C48"/>
    <mergeCell ref="A44:A48"/>
    <mergeCell ref="D44:D48"/>
    <mergeCell ref="E44:E48"/>
    <mergeCell ref="F44:F48"/>
    <mergeCell ref="O45:O48"/>
  </mergeCells>
  <printOptions horizontalCentered="1"/>
  <pageMargins left="0.7086614173228347" right="0.7086614173228347" top="0.7480314960629921" bottom="0.5511811023622047" header="0.31496062992125984" footer="0.11811023622047245"/>
  <pageSetup horizontalDpi="600" verticalDpi="600" orientation="landscape" paperSize="9" scale="5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Владелец</cp:lastModifiedBy>
  <cp:lastPrinted>2013-10-07T10:58:34Z</cp:lastPrinted>
  <dcterms:created xsi:type="dcterms:W3CDTF">2011-11-17T12:13:03Z</dcterms:created>
  <dcterms:modified xsi:type="dcterms:W3CDTF">2013-10-07T10:58:37Z</dcterms:modified>
  <cp:category/>
  <cp:version/>
  <cp:contentType/>
  <cp:contentStatus/>
</cp:coreProperties>
</file>